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buhg_flag">[1]Титульный!$F$36</definedName>
    <definedName name="dateBuhg">[1]Титульный!$F$37</definedName>
    <definedName name="kind_of_fuels">[1]TEHSHEET!$AB$2:$AB$29</definedName>
    <definedName name="kind_of_purchase_method">[1]TEHSHEET!$P$2:$P$4</definedName>
    <definedName name="List01_flag_index_1">Лист1!$G$57:$J$57</definedName>
    <definedName name="List01_flag_index_2">Лист1!$G$59:$J$59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50" i="1"/>
  <c r="H50" i="1"/>
  <c r="G50" i="1"/>
  <c r="I62" i="1"/>
  <c r="H62" i="1"/>
  <c r="G62" i="1"/>
  <c r="I65" i="1"/>
  <c r="H65" i="1"/>
  <c r="G65" i="1"/>
  <c r="I53" i="1" l="1"/>
  <c r="H53" i="1"/>
  <c r="G53" i="1"/>
  <c r="I64" i="1"/>
  <c r="H64" i="1"/>
  <c r="G64" i="1"/>
  <c r="G97" i="1" l="1"/>
  <c r="I31" i="1" l="1"/>
  <c r="H31" i="1"/>
  <c r="G31" i="1"/>
  <c r="I97" i="1" l="1"/>
  <c r="H97" i="1"/>
  <c r="I60" i="1"/>
  <c r="H60" i="1"/>
  <c r="G60" i="1"/>
  <c r="I40" i="1"/>
  <c r="H40" i="1"/>
  <c r="G40" i="1"/>
  <c r="I32" i="1"/>
  <c r="H32" i="1"/>
  <c r="H30" i="1" s="1"/>
  <c r="H108" i="1" s="1"/>
  <c r="G32" i="1"/>
  <c r="I30" i="1"/>
  <c r="I108" i="1" s="1"/>
  <c r="G108" i="1"/>
  <c r="I27" i="1"/>
  <c r="H27" i="1"/>
  <c r="G27" i="1"/>
  <c r="D11" i="1"/>
  <c r="D10" i="1"/>
  <c r="D9" i="1"/>
  <c r="D8" i="1"/>
  <c r="I7" i="1"/>
  <c r="H7" i="1"/>
  <c r="G7" i="1"/>
  <c r="D6" i="1"/>
  <c r="M57" i="1"/>
  <c r="M59" i="1"/>
</calcChain>
</file>

<file path=xl/comments1.xml><?xml version="1.0" encoding="utf-8"?>
<comments xmlns="http://schemas.openxmlformats.org/spreadsheetml/2006/main">
  <authors>
    <author>Автор</author>
  </authors>
  <commentList>
    <comment ref="G2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I2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<sst xmlns="http://schemas.openxmlformats.org/spreadsheetml/2006/main" count="229" uniqueCount="160">
  <si>
    <t>тыс. руб.</t>
  </si>
  <si>
    <t>Указываются прочие расходы, которые подлежат отнесению на регулируемые виды деятельности в соответствии с законодательством в сфере теплоснабжения.</t>
  </si>
  <si>
    <t>кг у. т./Гкал</t>
  </si>
  <si>
    <t>Указывается норматив удельного расхода условного топлива при производстве тепловой энергии источниками тепловой энергии для отдельного источника тепловой энергии.</t>
  </si>
  <si>
    <t>vt</t>
  </si>
  <si>
    <t>х</t>
  </si>
  <si>
    <t>В колонке «Наименование параметра» указывается вид приобретаемого топлива.
Если приобретается несколько видов топлива, то информация по каждому из них указывается отдельно.</t>
  </si>
  <si>
    <t>общая стоимость</t>
  </si>
  <si>
    <t>объем</t>
  </si>
  <si>
    <t>В колонке «Единица измерения» указываются единицы измерения объема приобретаемого топлива.
В колонке «Информация» указывается величина объема приобретаемого топлива.</t>
  </si>
  <si>
    <t>стоимость за единицу объема</t>
  </si>
  <si>
    <t>стоимость доставки</t>
  </si>
  <si>
    <t>способ приобретения</t>
  </si>
  <si>
    <t>кг усл. топл./Гкал</t>
  </si>
  <si>
    <t>Указывается плановый удельный расход условного топлива при производстве тепловой энергии источниками тепловой энергии для отдельного источника тепловой энергии.</t>
  </si>
  <si>
    <t>Указывается фактический удельный расход условного топлива при производстве тепловой энергии источниками тепловой энергии для отдельного источника тепловой энергии.</t>
  </si>
  <si>
    <t>Гкал/ч</t>
  </si>
  <si>
    <t>Указывается установленная тепловая мощность для источника тепловой энергии.</t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</si>
  <si>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</si>
  <si>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</si>
  <si>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</si>
  <si>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</si>
  <si>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ООО "КузнецкТеплоСбыт"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</si>
  <si>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АО "Кузнецкая ТЭЦ"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</si>
  <si>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Передача тепловой энергии в контуре ООО "ЭнергоТранзит"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</si>
  <si>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</si>
  <si>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</si>
  <si>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</si>
  <si>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</si>
  <si>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</si>
  <si>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</si>
  <si>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</si>
  <si>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</si>
  <si>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</si>
  <si>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</si>
  <si>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</si>
  <si>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3.2.0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</si>
  <si>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</si>
  <si>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</si>
  <si>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</si>
  <si>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</si>
  <si>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</si>
  <si>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</si>
  <si>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</si>
  <si>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</si>
  <si>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</si>
  <si>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</si>
  <si>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</si>
  <si>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</si>
  <si>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</si>
  <si>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</si>
  <si>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</si>
  <si>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</si>
  <si>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</si>
  <si>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</si>
  <si>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</si>
  <si>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</si>
  <si>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</si>
  <si>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</si>
  <si>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</si>
  <si>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</si>
  <si>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</si>
  <si>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</si>
  <si>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</si>
  <si>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3.12.1</t>
  </si>
  <si>
    <t>Расходы на текущий ремонт</t>
  </si>
  <si>
    <t>3.12.2</t>
  </si>
  <si>
    <t>Расходы на капитальный ремонт</t>
  </si>
  <si>
    <t>3.13</t>
  </si>
  <si>
    <t>Общехозяйственные расходы, в том числе:</t>
  </si>
  <si>
    <t>3.13.1</t>
  </si>
  <si>
    <t>3.13.2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</si>
  <si>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</si>
  <si>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</si>
  <si>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</si>
  <si>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</si>
  <si>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</si>
  <si>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</si>
  <si>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3.15.0</t>
  </si>
  <si>
    <t>О</t>
  </si>
  <si>
    <t>3.15.1</t>
  </si>
  <si>
    <t>прочие расходы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</si>
  <si>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</si>
  <si>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</si>
  <si>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</si>
  <si>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</si>
  <si>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</si>
  <si>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</si>
  <si>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</si>
  <si>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</si>
  <si>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</si>
  <si>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6.1</t>
  </si>
  <si>
    <t>Изменение стоимости основных фондов за счет их ввода в эксплуатацию (вывода из эксплуатации)</t>
  </si>
  <si>
    <t>6.1.1</t>
  </si>
  <si>
    <t>Изменение стоимости основных фондов за счет их ввода в эксплуатацию</t>
  </si>
  <si>
    <t>6.1.2</t>
  </si>
  <si>
    <t>Изменение стоимости основных фондов за счет их вывода в эксплуатацию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</si>
  <si>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</si>
  <si>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</si>
  <si>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</si>
  <si>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</si>
  <si>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</si>
  <si>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https://portal.eias.ru/Portal/DownloadPage.aspx?type=12&amp;guid=562a2745-be49-479d-9bdc-61da7e7b9537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</si>
  <si>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</si>
  <si>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</si>
  <si>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8.0</t>
  </si>
  <si>
    <t>Добавить источник тепловой энергии</t>
  </si>
  <si>
    <t>9</t>
  </si>
  <si>
    <t>Тепловая нагрузка по договорам теплоснабжения</t>
  </si>
  <si>
    <t>10</t>
  </si>
  <si>
    <t>Объем вырабатываемой тепловой энергии</t>
  </si>
  <si>
    <t>тыс. Гкал</t>
  </si>
  <si>
    <t>10.1</t>
  </si>
  <si>
    <t>Объем приобретаемой тепловой энергии</t>
  </si>
  <si>
    <t>11</t>
  </si>
  <si>
    <t xml:space="preserve">Объем тепловой энергии, отпускаемой потребителям 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</si>
  <si>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</si>
  <si>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</si>
  <si>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</si>
  <si>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</si>
  <si>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</si>
  <si>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</si>
  <si>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</si>
  <si>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</si>
  <si>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</si>
  <si>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</si>
  <si>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</si>
  <si>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</si>
  <si>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</si>
  <si>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</si>
  <si>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</si>
  <si>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</si>
  <si>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</si>
  <si>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</si>
  <si>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</si>
  <si>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</si>
  <si>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</si>
  <si>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16.0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</si>
  <si>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</si>
  <si>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</si>
  <si>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17.0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</si>
  <si>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</si>
  <si>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</si>
  <si>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18.0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</si>
  <si>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</si>
  <si>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</si>
  <si>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</si>
  <si>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</si>
  <si>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</si>
  <si>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</si>
  <si>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</si>
  <si>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</si>
  <si>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</si>
  <si>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</si>
  <si>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</si>
  <si>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</si>
  <si>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>Единые теплоснабжающие организации размещают информацию, указанную в пунктах 1 – 11.2, 13 – 15, 17 – 21.2 формы.</t>
  </si>
  <si>
    <t>Теплоснабжающие организации и теплосетевые организации в ценовых зонах теплоснабжения размещают информацию, указанную в пунктах 1 – 8.1, 10, 13 – 15, 17 – 18.1, 21 – 21.2 формы.</t>
  </si>
  <si>
    <r>
      <t xml:space="preserve"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 </t>
    </r>
    <r>
      <rPr>
        <b/>
        <sz val="10"/>
        <rFont val="Tahoma"/>
        <family val="2"/>
        <charset val="204"/>
      </rPr>
      <t>ООО "Новокузнецкая теплосетевая компания" за 2021 год</t>
    </r>
  </si>
  <si>
    <t>https://regportal-tariff.ru/disclo/get_file?p_guid=d7a7709a-f8a2-4113-8084-d8e63e293d4d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</si>
</sst>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1"/>
      <color rgb="FFFF0000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4" applyBorder="0">
      <alignment horizontal="center" vertical="center" wrapText="1"/>
    </xf>
    <xf numFmtId="49" fontId="4" fillId="0" borderId="0" applyBorder="0">
      <alignment vertical="top"/>
    </xf>
    <xf numFmtId="49" fontId="17" fillId="6" borderId="0" applyBorder="0">
      <alignment vertical="top"/>
    </xf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49" fontId="2" fillId="0" borderId="0" xfId="1" applyNumberFormat="1" applyFont="1" applyFill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top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9" fontId="4" fillId="2" borderId="1" xfId="1" applyNumberFormat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1" applyFont="1" applyFill="1" applyBorder="1" applyAlignment="1" applyProtection="1">
      <alignment vertical="top" wrapText="1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1" applyFont="1" applyFill="1" applyBorder="1" applyAlignment="1" applyProtection="1">
      <alignment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left" vertical="center" wrapText="1" indent="3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11" fillId="0" borderId="5" xfId="3" applyNumberFormat="1" applyFont="1" applyFill="1" applyBorder="1" applyAlignment="1" applyProtection="1">
      <alignment horizontal="center" vertical="center" wrapText="1"/>
    </xf>
    <xf numFmtId="49" fontId="12" fillId="0" borderId="0" xfId="1" applyNumberFormat="1" applyFont="1" applyFill="1" applyBorder="1" applyAlignment="1" applyProtection="1">
      <alignment horizontal="center" vertical="center" wrapText="1"/>
    </xf>
    <xf numFmtId="0" fontId="13" fillId="0" borderId="0" xfId="1" applyFont="1" applyFill="1" applyAlignment="1" applyProtection="1">
      <alignment vertical="center" wrapText="1"/>
    </xf>
    <xf numFmtId="0" fontId="14" fillId="0" borderId="0" xfId="1" applyFont="1" applyFill="1" applyAlignment="1" applyProtection="1">
      <alignment vertical="center" wrapText="1"/>
    </xf>
    <xf numFmtId="0" fontId="12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12" fillId="0" borderId="6" xfId="1" applyNumberFormat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left" vertical="center" wrapText="1"/>
    </xf>
    <xf numFmtId="0" fontId="12" fillId="0" borderId="6" xfId="1" applyFont="1" applyFill="1" applyBorder="1" applyAlignment="1" applyProtection="1">
      <alignment horizontal="center" vertical="center" wrapText="1"/>
    </xf>
    <xf numFmtId="49" fontId="12" fillId="0" borderId="6" xfId="1" applyNumberFormat="1" applyFont="1" applyFill="1" applyBorder="1" applyAlignment="1" applyProtection="1">
      <alignment horizontal="left" vertical="center" wrapText="1"/>
    </xf>
    <xf numFmtId="0" fontId="19" fillId="0" borderId="0" xfId="1" applyFont="1" applyFill="1" applyAlignment="1" applyProtection="1">
      <alignment horizontal="right" vertical="top" wrapText="1"/>
    </xf>
    <xf numFmtId="0" fontId="4" fillId="0" borderId="0" xfId="1" applyFont="1" applyFill="1" applyAlignment="1" applyProtection="1">
      <alignment horizontal="left" vertical="top" wrapText="1"/>
    </xf>
    <xf numFmtId="0" fontId="4" fillId="0" borderId="0" xfId="1" applyFont="1" applyFill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/>
    </xf>
    <xf numFmtId="0" fontId="4" fillId="0" borderId="2" xfId="1" applyFont="1" applyFill="1" applyBorder="1" applyAlignment="1" applyProtection="1">
      <alignment vertical="center" wrapText="1"/>
    </xf>
    <xf numFmtId="0" fontId="12" fillId="0" borderId="2" xfId="1" applyFont="1" applyFill="1" applyBorder="1" applyAlignment="1" applyProtection="1">
      <alignment vertical="center" wrapText="1"/>
    </xf>
    <xf numFmtId="0" fontId="4" fillId="0" borderId="8" xfId="1" applyFont="1" applyFill="1" applyBorder="1" applyAlignment="1" applyProtection="1">
      <alignment vertical="center" wrapText="1"/>
    </xf>
    <xf numFmtId="0" fontId="4" fillId="0" borderId="8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vertical="center" wrapText="1"/>
    </xf>
    <xf numFmtId="0" fontId="4" fillId="0" borderId="9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7" xfId="3" applyFont="1" applyFill="1" applyBorder="1" applyAlignment="1" applyProtection="1">
      <alignment horizontal="left" vertical="top" wrapText="1"/>
    </xf>
    <xf numFmtId="0" fontId="4" fillId="0" borderId="7" xfId="3" applyFont="1" applyFill="1" applyBorder="1" applyAlignment="1" applyProtection="1">
      <alignment horizontal="center" vertical="center" wrapText="1"/>
    </xf>
    <xf numFmtId="49" fontId="11" fillId="0" borderId="7" xfId="3" applyNumberFormat="1" applyFont="1" applyFill="1" applyBorder="1" applyAlignment="1" applyProtection="1">
      <alignment horizontal="center" vertical="center" wrapText="1"/>
    </xf>
    <xf numFmtId="0" fontId="11" fillId="0" borderId="7" xfId="3" applyNumberFormat="1" applyFont="1" applyFill="1" applyBorder="1" applyAlignment="1" applyProtection="1">
      <alignment horizontal="center" vertical="center" wrapText="1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4" fontId="4" fillId="2" borderId="7" xfId="1" applyNumberFormat="1" applyFont="1" applyFill="1" applyBorder="1" applyAlignment="1" applyProtection="1">
      <alignment horizontal="right" vertical="center" wrapText="1"/>
      <protection locked="0"/>
    </xf>
    <xf numFmtId="4" fontId="4" fillId="4" borderId="7" xfId="1" applyNumberFormat="1" applyFont="1" applyFill="1" applyBorder="1" applyAlignment="1" applyProtection="1">
      <alignment horizontal="right" vertical="center" wrapText="1"/>
    </xf>
    <xf numFmtId="0" fontId="4" fillId="0" borderId="7" xfId="1" applyFont="1" applyFill="1" applyBorder="1" applyAlignment="1" applyProtection="1">
      <alignment horizontal="left" vertical="center" wrapText="1" indent="1"/>
    </xf>
    <xf numFmtId="49" fontId="12" fillId="0" borderId="7" xfId="1" applyNumberFormat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left" vertical="center" wrapText="1" indent="2"/>
    </xf>
    <xf numFmtId="0" fontId="12" fillId="0" borderId="7" xfId="1" applyFont="1" applyFill="1" applyBorder="1" applyAlignment="1" applyProtection="1">
      <alignment horizontal="center" vertical="center" wrapText="1"/>
    </xf>
    <xf numFmtId="49" fontId="12" fillId="0" borderId="7" xfId="1" applyNumberFormat="1" applyFont="1" applyFill="1" applyBorder="1" applyAlignment="1" applyProtection="1">
      <alignment horizontal="left" vertical="center" wrapText="1"/>
    </xf>
    <xf numFmtId="0" fontId="12" fillId="0" borderId="7" xfId="1" applyNumberFormat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left" vertical="center" wrapText="1" indent="3"/>
    </xf>
    <xf numFmtId="4" fontId="12" fillId="0" borderId="7" xfId="1" applyNumberFormat="1" applyFont="1" applyFill="1" applyBorder="1" applyAlignment="1" applyProtection="1">
      <alignment horizontal="right" vertical="center" wrapText="1"/>
    </xf>
    <xf numFmtId="0" fontId="15" fillId="0" borderId="7" xfId="1" applyFont="1" applyFill="1" applyBorder="1" applyAlignment="1" applyProtection="1">
      <alignment horizontal="center" vertical="center" wrapText="1"/>
    </xf>
    <xf numFmtId="49" fontId="4" fillId="5" borderId="7" xfId="1" applyNumberFormat="1" applyFont="1" applyFill="1" applyBorder="1" applyAlignment="1" applyProtection="1">
      <alignment vertical="center" wrapText="1"/>
    </xf>
    <xf numFmtId="49" fontId="16" fillId="5" borderId="7" xfId="4" applyFont="1" applyFill="1" applyBorder="1" applyAlignment="1" applyProtection="1">
      <alignment horizontal="left" vertical="center" indent="2"/>
    </xf>
    <xf numFmtId="0" fontId="4" fillId="5" borderId="7" xfId="1" applyFont="1" applyFill="1" applyBorder="1" applyAlignment="1" applyProtection="1">
      <alignment vertical="center" wrapText="1"/>
    </xf>
    <xf numFmtId="0" fontId="2" fillId="5" borderId="7" xfId="1" applyFont="1" applyFill="1" applyBorder="1" applyAlignment="1" applyProtection="1">
      <alignment vertical="center" wrapText="1"/>
    </xf>
    <xf numFmtId="14" fontId="4" fillId="0" borderId="7" xfId="1" applyNumberFormat="1" applyFont="1" applyFill="1" applyBorder="1" applyAlignment="1" applyProtection="1">
      <alignment horizontal="center" vertical="center" wrapText="1"/>
    </xf>
    <xf numFmtId="49" fontId="10" fillId="0" borderId="7" xfId="5" applyFont="1" applyFill="1" applyBorder="1" applyAlignment="1" applyProtection="1">
      <alignment horizontal="center" vertical="center"/>
    </xf>
    <xf numFmtId="0" fontId="4" fillId="0" borderId="7" xfId="1" applyFont="1" applyFill="1" applyBorder="1" applyAlignment="1" applyProtection="1">
      <alignment horizontal="left" vertical="center" wrapText="1" indent="2"/>
    </xf>
    <xf numFmtId="164" fontId="4" fillId="2" borderId="7" xfId="1" applyNumberFormat="1" applyFont="1" applyFill="1" applyBorder="1" applyAlignment="1" applyProtection="1">
      <alignment horizontal="right" vertical="center" wrapText="1"/>
      <protection locked="0"/>
    </xf>
    <xf numFmtId="49" fontId="4" fillId="7" borderId="7" xfId="6" applyNumberFormat="1" applyFont="1" applyFill="1" applyBorder="1" applyAlignment="1" applyProtection="1">
      <alignment horizontal="left" vertical="center" wrapText="1"/>
    </xf>
    <xf numFmtId="0" fontId="13" fillId="0" borderId="7" xfId="1" applyFont="1" applyFill="1" applyBorder="1" applyAlignment="1" applyProtection="1">
      <alignment horizontal="left" vertical="center" wrapText="1" indent="1"/>
    </xf>
    <xf numFmtId="0" fontId="13" fillId="0" borderId="7" xfId="1" applyFont="1" applyFill="1" applyBorder="1" applyAlignment="1" applyProtection="1">
      <alignment horizontal="left" vertical="center" wrapText="1" indent="2"/>
    </xf>
    <xf numFmtId="49" fontId="12" fillId="0" borderId="7" xfId="6" applyNumberFormat="1" applyFont="1" applyFill="1" applyBorder="1" applyAlignment="1" applyProtection="1">
      <alignment horizontal="left" vertical="center" wrapText="1"/>
    </xf>
    <xf numFmtId="49" fontId="4" fillId="0" borderId="7" xfId="1" applyNumberFormat="1" applyFont="1" applyFill="1" applyBorder="1" applyAlignment="1" applyProtection="1">
      <alignment vertical="center" wrapText="1"/>
    </xf>
    <xf numFmtId="49" fontId="15" fillId="0" borderId="7" xfId="1" applyNumberFormat="1" applyFont="1" applyFill="1" applyBorder="1" applyAlignment="1" applyProtection="1">
      <alignment horizontal="center" vertical="top" wrapText="1"/>
    </xf>
    <xf numFmtId="49" fontId="4" fillId="2" borderId="7" xfId="1" applyNumberFormat="1" applyFont="1" applyFill="1" applyBorder="1" applyAlignment="1" applyProtection="1">
      <alignment horizontal="left" vertical="center" wrapText="1" indent="2"/>
      <protection locked="0"/>
    </xf>
    <xf numFmtId="4" fontId="4" fillId="3" borderId="7" xfId="1" applyNumberFormat="1" applyFont="1" applyFill="1" applyBorder="1" applyAlignment="1" applyProtection="1">
      <alignment horizontal="right" vertical="center" wrapText="1"/>
      <protection locked="0"/>
    </xf>
    <xf numFmtId="49" fontId="18" fillId="2" borderId="7" xfId="7" applyNumberFormat="1" applyFont="1" applyFill="1" applyBorder="1" applyAlignment="1" applyProtection="1">
      <alignment horizontal="left" vertical="center" wrapText="1"/>
      <protection locked="0"/>
    </xf>
    <xf numFmtId="0" fontId="12" fillId="0" borderId="7" xfId="1" applyFont="1" applyFill="1" applyBorder="1" applyAlignment="1" applyProtection="1">
      <alignment horizontal="left" vertical="center" wrapText="1" indent="1"/>
    </xf>
    <xf numFmtId="49" fontId="12" fillId="0" borderId="7" xfId="1" applyNumberFormat="1" applyFont="1" applyFill="1" applyBorder="1" applyAlignment="1" applyProtection="1">
      <alignment vertical="center" wrapText="1"/>
    </xf>
    <xf numFmtId="49" fontId="16" fillId="5" borderId="7" xfId="4" applyFont="1" applyFill="1" applyBorder="1" applyAlignment="1" applyProtection="1">
      <alignment horizontal="left" vertical="center" indent="1"/>
    </xf>
    <xf numFmtId="164" fontId="4" fillId="3" borderId="7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7" xfId="1" applyFont="1" applyFill="1" applyBorder="1" applyAlignment="1" applyProtection="1">
      <alignment horizontal="left" vertical="center" wrapText="1" indent="3"/>
    </xf>
    <xf numFmtId="49" fontId="18" fillId="3" borderId="7" xfId="7" applyNumberFormat="1" applyFill="1" applyBorder="1" applyAlignment="1" applyProtection="1">
      <alignment horizontal="left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49" fontId="13" fillId="0" borderId="7" xfId="1" applyNumberFormat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left" vertical="top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7" xfId="3" applyFont="1" applyFill="1" applyBorder="1" applyAlignment="1" applyProtection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14" fontId="4" fillId="4" borderId="7" xfId="1" applyNumberFormat="1" applyFont="1" applyFill="1" applyBorder="1" applyAlignment="1" applyProtection="1">
      <alignment horizontal="right" vertical="center" wrapText="1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4"/>
    <cellStyle name="Обычный 4" xfId="5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0</xdr:colOff>
      <xdr:row>20</xdr:row>
      <xdr:rowOff>247650</xdr:rowOff>
    </xdr:to>
    <xdr:pic macro="[1]!modInfo.FREEZE_PANES_STATIC">
      <xdr:nvPicPr>
        <xdr:cNvPr id="2" name="FREEZE_PANES_G16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0</xdr:colOff>
      <xdr:row>20</xdr:row>
      <xdr:rowOff>247650</xdr:rowOff>
    </xdr:to>
    <xdr:pic macro="[1]!modInfo.FREEZE_PANES_STATIC">
      <xdr:nvPicPr>
        <xdr:cNvPr id="3" name="UNFREEZE_PANES_G16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91;&#1088;&#1080;&#1083;&#1086;&#1074;&#1072;-&#1053;&#1040;\Desktop\FAS.JKH.OPEN.INFO.BALANCE.WARM(v1-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Info.FREEZE_PANES_STATIC"/>
    </definedNames>
    <sheetDataSet>
      <sheetData sheetId="0"/>
      <sheetData sheetId="1"/>
      <sheetData sheetId="2"/>
      <sheetData sheetId="3"/>
      <sheetData sheetId="4">
        <row r="36">
          <cell r="F36" t="str">
            <v>да</v>
          </cell>
        </row>
        <row r="37">
          <cell r="F37" t="str">
            <v>02.04.2021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P2" t="str">
            <v>Торги/аукционы</v>
          </cell>
          <cell r="AB2" t="str">
            <v>газ природный по регулируемой цене</v>
          </cell>
        </row>
        <row r="3">
          <cell r="P3" t="str">
            <v>Прямые договора без торгов</v>
          </cell>
          <cell r="AB3" t="str">
            <v>газ природный по нерегулируемой цене</v>
          </cell>
        </row>
        <row r="4">
          <cell r="P4" t="str">
            <v>Прочее</v>
          </cell>
          <cell r="AB4" t="str">
            <v>газ сжиженный</v>
          </cell>
        </row>
        <row r="5">
          <cell r="AB5" t="str">
            <v>газовый конденсат</v>
          </cell>
        </row>
        <row r="6">
          <cell r="AB6" t="str">
            <v>гшз</v>
          </cell>
        </row>
        <row r="7">
          <cell r="AB7" t="str">
            <v>мазут</v>
          </cell>
        </row>
        <row r="8">
          <cell r="AB8" t="str">
            <v>нефть</v>
          </cell>
        </row>
        <row r="9">
          <cell r="AB9" t="str">
            <v>дизельное топливо</v>
          </cell>
        </row>
        <row r="10">
          <cell r="AB10" t="str">
            <v>уголь бурый</v>
          </cell>
        </row>
        <row r="11">
          <cell r="AB11" t="str">
            <v>уголь каменный</v>
          </cell>
        </row>
        <row r="12">
          <cell r="AB12" t="str">
            <v>торф</v>
          </cell>
        </row>
        <row r="13"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74"/>
  <sheetViews>
    <sheetView tabSelected="1" topLeftCell="C18" workbookViewId="0">
      <selection activeCell="G31" sqref="G31"/>
    </sheetView>
  </sheetViews>
  <sheetFormatPr defaultRowHeight="10.5" customHeight="1" x14ac:dyDescent="0.25"/>
  <cols>
    <col min="1" max="1" width="19.140625" style="1" hidden="1" customWidth="1"/>
    <col min="2" max="2" width="9" style="2" hidden="1" customWidth="1"/>
    <col min="3" max="3" width="3.7109375" style="14" customWidth="1"/>
    <col min="4" max="4" width="7.7109375" style="15" customWidth="1"/>
    <col min="5" max="5" width="54.5703125" style="15" customWidth="1"/>
    <col min="6" max="6" width="10.42578125" style="15" customWidth="1"/>
    <col min="7" max="9" width="40.7109375" style="15" customWidth="1"/>
    <col min="10" max="10" width="93.42578125" style="15" customWidth="1"/>
    <col min="11" max="12" width="3.7109375" style="2" customWidth="1"/>
    <col min="13" max="13" width="3.7109375" style="4" customWidth="1"/>
    <col min="14" max="17" width="3.7109375" style="2" customWidth="1"/>
    <col min="18" max="18" width="10.5703125" style="4" customWidth="1"/>
    <col min="19" max="19" width="34.7109375" style="2" customWidth="1"/>
    <col min="20" max="20" width="9.42578125" style="2" customWidth="1"/>
    <col min="21" max="21" width="9.140625" style="12"/>
    <col min="22" max="26" width="9.140625" style="2"/>
    <col min="27" max="31" width="9.140625" style="13"/>
    <col min="32" max="16384" width="9.140625" style="15"/>
  </cols>
  <sheetData>
    <row r="1" spans="1:31" s="2" customFormat="1" ht="10.5" hidden="1" customHeight="1" x14ac:dyDescent="0.25">
      <c r="A1" s="1"/>
      <c r="C1" s="3"/>
      <c r="G1" s="2">
        <v>4</v>
      </c>
      <c r="H1" s="2">
        <v>5</v>
      </c>
      <c r="I1" s="2">
        <v>6</v>
      </c>
      <c r="M1" s="4"/>
      <c r="R1" s="4"/>
    </row>
    <row r="2" spans="1:31" s="2" customFormat="1" ht="22.5" hidden="1" x14ac:dyDescent="0.25">
      <c r="A2" s="1"/>
      <c r="C2" s="5"/>
      <c r="D2" s="6"/>
      <c r="E2" s="7"/>
      <c r="F2" s="8" t="s">
        <v>0</v>
      </c>
      <c r="G2" s="9"/>
      <c r="H2" s="9"/>
      <c r="I2" s="9"/>
      <c r="J2" s="10" t="s">
        <v>1</v>
      </c>
      <c r="K2" s="11"/>
      <c r="M2" s="4"/>
      <c r="R2" s="4"/>
      <c r="U2" s="12"/>
      <c r="AA2" s="13"/>
      <c r="AB2" s="13"/>
      <c r="AC2" s="13"/>
      <c r="AD2" s="13"/>
      <c r="AE2" s="13"/>
    </row>
    <row r="3" spans="1:31" ht="10.5" hidden="1" customHeight="1" x14ac:dyDescent="0.25"/>
    <row r="4" spans="1:31" ht="22.5" hidden="1" x14ac:dyDescent="0.25">
      <c r="C4" s="16"/>
      <c r="D4" s="17"/>
      <c r="E4" s="7"/>
      <c r="F4" s="8" t="s">
        <v>2</v>
      </c>
      <c r="G4" s="18"/>
      <c r="H4" s="18"/>
      <c r="I4" s="18"/>
      <c r="J4" s="19" t="s">
        <v>3</v>
      </c>
      <c r="K4" s="11"/>
    </row>
    <row r="5" spans="1:31" ht="10.5" hidden="1" customHeight="1" x14ac:dyDescent="0.25"/>
    <row r="6" spans="1:31" ht="22.5" hidden="1" x14ac:dyDescent="0.25">
      <c r="A6" s="103"/>
      <c r="B6" s="4" t="s">
        <v>4</v>
      </c>
      <c r="C6" s="16"/>
      <c r="D6" s="20">
        <f>A6</f>
        <v>0</v>
      </c>
      <c r="E6" s="21"/>
      <c r="F6" s="8" t="s">
        <v>5</v>
      </c>
      <c r="G6" s="8" t="s">
        <v>5</v>
      </c>
      <c r="H6" s="8" t="s">
        <v>5</v>
      </c>
      <c r="I6" s="8" t="s">
        <v>5</v>
      </c>
      <c r="J6" s="19" t="s">
        <v>6</v>
      </c>
      <c r="K6" s="11"/>
    </row>
    <row r="7" spans="1:31" s="2" customFormat="1" ht="11.25" hidden="1" x14ac:dyDescent="0.25">
      <c r="A7" s="103"/>
      <c r="C7" s="22"/>
      <c r="D7" s="23"/>
      <c r="E7" s="24" t="s">
        <v>7</v>
      </c>
      <c r="F7" s="25"/>
      <c r="G7" s="25">
        <f>G8*G9+G10</f>
        <v>0</v>
      </c>
      <c r="H7" s="25">
        <f>H8*H9+H10</f>
        <v>0</v>
      </c>
      <c r="I7" s="25">
        <f>I8*I9+I10</f>
        <v>0</v>
      </c>
      <c r="J7" s="26"/>
      <c r="K7" s="4"/>
      <c r="M7" s="4"/>
      <c r="R7" s="4"/>
    </row>
    <row r="8" spans="1:31" ht="22.5" hidden="1" x14ac:dyDescent="0.25">
      <c r="A8" s="103"/>
      <c r="C8" s="16"/>
      <c r="D8" s="20" t="str">
        <f>A6&amp;".1"</f>
        <v>.1</v>
      </c>
      <c r="E8" s="27" t="s">
        <v>8</v>
      </c>
      <c r="F8" s="28"/>
      <c r="G8" s="9"/>
      <c r="H8" s="9"/>
      <c r="I8" s="9"/>
      <c r="J8" s="19" t="s">
        <v>9</v>
      </c>
      <c r="K8" s="11"/>
    </row>
    <row r="9" spans="1:31" ht="18.75" hidden="1" x14ac:dyDescent="0.25">
      <c r="A9" s="103"/>
      <c r="C9" s="16"/>
      <c r="D9" s="20" t="str">
        <f>A6&amp;".2"</f>
        <v>.2</v>
      </c>
      <c r="E9" s="27" t="s">
        <v>10</v>
      </c>
      <c r="F9" s="8" t="s">
        <v>0</v>
      </c>
      <c r="G9" s="9"/>
      <c r="H9" s="9"/>
      <c r="I9" s="9"/>
      <c r="J9" s="19"/>
      <c r="K9" s="11"/>
    </row>
    <row r="10" spans="1:31" ht="18.75" hidden="1" x14ac:dyDescent="0.25">
      <c r="A10" s="103"/>
      <c r="C10" s="16"/>
      <c r="D10" s="20" t="str">
        <f>A6&amp;".3"</f>
        <v>.3</v>
      </c>
      <c r="E10" s="27" t="s">
        <v>11</v>
      </c>
      <c r="F10" s="8" t="s">
        <v>0</v>
      </c>
      <c r="G10" s="9"/>
      <c r="H10" s="9"/>
      <c r="I10" s="9"/>
      <c r="J10" s="19"/>
      <c r="K10" s="11"/>
    </row>
    <row r="11" spans="1:31" ht="18.75" hidden="1" x14ac:dyDescent="0.25">
      <c r="A11" s="103"/>
      <c r="C11" s="16"/>
      <c r="D11" s="20" t="str">
        <f>A6&amp;".4"</f>
        <v>.4</v>
      </c>
      <c r="E11" s="27" t="s">
        <v>12</v>
      </c>
      <c r="F11" s="8" t="s">
        <v>5</v>
      </c>
      <c r="G11" s="29"/>
      <c r="H11" s="29"/>
      <c r="I11" s="29"/>
      <c r="J11" s="19"/>
      <c r="K11" s="11"/>
    </row>
    <row r="12" spans="1:31" ht="10.5" hidden="1" customHeight="1" x14ac:dyDescent="0.25"/>
    <row r="13" spans="1:31" ht="22.5" hidden="1" x14ac:dyDescent="0.25">
      <c r="C13" s="16"/>
      <c r="D13" s="17"/>
      <c r="E13" s="7"/>
      <c r="F13" s="8" t="s">
        <v>13</v>
      </c>
      <c r="G13" s="18"/>
      <c r="H13" s="18"/>
      <c r="I13" s="18"/>
      <c r="J13" s="19" t="s">
        <v>14</v>
      </c>
      <c r="K13" s="11"/>
    </row>
    <row r="14" spans="1:31" ht="10.5" hidden="1" customHeight="1" x14ac:dyDescent="0.25"/>
    <row r="15" spans="1:31" ht="22.5" hidden="1" x14ac:dyDescent="0.25">
      <c r="C15" s="16"/>
      <c r="D15" s="17"/>
      <c r="E15" s="7"/>
      <c r="F15" s="8" t="s">
        <v>13</v>
      </c>
      <c r="G15" s="18"/>
      <c r="H15" s="18"/>
      <c r="I15" s="18"/>
      <c r="J15" s="19" t="s">
        <v>15</v>
      </c>
      <c r="K15" s="11"/>
    </row>
    <row r="16" spans="1:31" ht="10.5" hidden="1" customHeight="1" x14ac:dyDescent="0.25"/>
    <row r="17" spans="1:26" ht="18.75" hidden="1" x14ac:dyDescent="0.25">
      <c r="C17" s="16"/>
      <c r="D17" s="17"/>
      <c r="E17" s="7"/>
      <c r="F17" s="8" t="s">
        <v>16</v>
      </c>
      <c r="G17" s="9"/>
      <c r="H17" s="9"/>
      <c r="I17" s="9"/>
      <c r="J17" s="19" t="s">
        <v>17</v>
      </c>
      <c r="K17" s="11"/>
    </row>
    <row r="18" spans="1:26" ht="24" customHeight="1" x14ac:dyDescent="0.25"/>
    <row r="19" spans="1:26" s="13" customFormat="1" ht="39.75" hidden="1" customHeight="1" x14ac:dyDescent="0.25">
      <c r="A19" s="1"/>
      <c r="B19" s="2"/>
      <c r="C19" s="30"/>
      <c r="J19" s="13">
        <v>4</v>
      </c>
      <c r="K19" s="2"/>
      <c r="L19" s="2"/>
      <c r="M19" s="4"/>
      <c r="N19" s="2"/>
      <c r="O19" s="2"/>
      <c r="P19" s="2"/>
      <c r="Q19" s="2"/>
      <c r="R19" s="4"/>
      <c r="S19" s="2"/>
      <c r="T19" s="2"/>
      <c r="U19" s="12"/>
      <c r="V19" s="2"/>
      <c r="W19" s="2"/>
      <c r="X19" s="2"/>
      <c r="Y19" s="2"/>
      <c r="Z19" s="2"/>
    </row>
    <row r="20" spans="1:26" ht="3" customHeight="1" x14ac:dyDescent="0.25"/>
    <row r="21" spans="1:26" ht="79.5" customHeight="1" x14ac:dyDescent="0.25">
      <c r="D21" s="106" t="s">
        <v>158</v>
      </c>
      <c r="E21" s="106"/>
      <c r="F21" s="106"/>
      <c r="G21" s="106"/>
      <c r="H21" s="106"/>
      <c r="I21" s="106"/>
      <c r="J21" s="31"/>
    </row>
    <row r="23" spans="1:26" ht="3" customHeight="1" x14ac:dyDescent="0.25">
      <c r="G23" s="32">
        <v>22</v>
      </c>
      <c r="H23" s="32">
        <v>23</v>
      </c>
      <c r="I23" s="32">
        <v>24</v>
      </c>
    </row>
    <row r="24" spans="1:26" ht="18" customHeight="1" x14ac:dyDescent="0.25">
      <c r="C24" s="55"/>
      <c r="D24" s="99" t="s">
        <v>18</v>
      </c>
      <c r="E24" s="99"/>
      <c r="F24" s="99"/>
      <c r="G24" s="99"/>
      <c r="H24" s="56"/>
      <c r="I24" s="56"/>
      <c r="J24" s="104"/>
    </row>
    <row r="25" spans="1:26" ht="101.25" x14ac:dyDescent="0.25">
      <c r="C25" s="55"/>
      <c r="D25" s="99" t="s">
        <v>19</v>
      </c>
      <c r="E25" s="105" t="s">
        <v>20</v>
      </c>
      <c r="F25" s="105" t="s">
        <v>21</v>
      </c>
      <c r="G25" s="57" t="s">
        <v>22</v>
      </c>
      <c r="H25" s="57" t="s">
        <v>23</v>
      </c>
      <c r="I25" s="57" t="s">
        <v>24</v>
      </c>
      <c r="J25" s="104"/>
    </row>
    <row r="26" spans="1:26" ht="21" customHeight="1" x14ac:dyDescent="0.25">
      <c r="C26" s="55"/>
      <c r="D26" s="99"/>
      <c r="E26" s="105"/>
      <c r="F26" s="105"/>
      <c r="G26" s="58" t="s">
        <v>25</v>
      </c>
      <c r="H26" s="58" t="s">
        <v>25</v>
      </c>
      <c r="I26" s="58" t="s">
        <v>25</v>
      </c>
      <c r="J26" s="104"/>
    </row>
    <row r="27" spans="1:26" ht="11.25" x14ac:dyDescent="0.25">
      <c r="C27" s="55"/>
      <c r="D27" s="59" t="s">
        <v>26</v>
      </c>
      <c r="E27" s="59" t="s">
        <v>27</v>
      </c>
      <c r="F27" s="59" t="s">
        <v>28</v>
      </c>
      <c r="G27" s="60">
        <f>G1</f>
        <v>4</v>
      </c>
      <c r="H27" s="60">
        <f>H1</f>
        <v>5</v>
      </c>
      <c r="I27" s="60">
        <f>I1</f>
        <v>6</v>
      </c>
      <c r="J27" s="33"/>
    </row>
    <row r="28" spans="1:26" ht="22.5" x14ac:dyDescent="0.25">
      <c r="C28" s="61"/>
      <c r="D28" s="61" t="s">
        <v>26</v>
      </c>
      <c r="E28" s="62" t="s">
        <v>29</v>
      </c>
      <c r="F28" s="56" t="s">
        <v>5</v>
      </c>
      <c r="G28" s="107">
        <v>44652</v>
      </c>
      <c r="H28" s="107">
        <v>44652</v>
      </c>
      <c r="I28" s="107">
        <v>44652</v>
      </c>
      <c r="J28" s="49"/>
      <c r="K28" s="11"/>
    </row>
    <row r="29" spans="1:26" ht="22.5" x14ac:dyDescent="0.25">
      <c r="C29" s="61"/>
      <c r="D29" s="61" t="s">
        <v>27</v>
      </c>
      <c r="E29" s="62" t="s">
        <v>30</v>
      </c>
      <c r="F29" s="56" t="s">
        <v>0</v>
      </c>
      <c r="G29" s="63">
        <v>40810.016155830002</v>
      </c>
      <c r="H29" s="63">
        <v>46800.272985479998</v>
      </c>
      <c r="I29" s="63">
        <v>106297.93885902801</v>
      </c>
      <c r="J29" s="49"/>
      <c r="K29" s="11"/>
    </row>
    <row r="30" spans="1:26" ht="22.5" x14ac:dyDescent="0.25">
      <c r="C30" s="61"/>
      <c r="D30" s="61" t="s">
        <v>28</v>
      </c>
      <c r="E30" s="62" t="s">
        <v>31</v>
      </c>
      <c r="F30" s="56" t="s">
        <v>0</v>
      </c>
      <c r="G30" s="64">
        <f>SUM(G31:G32,G39,G42:G50,G53,G56,G60)</f>
        <v>22620.907393102003</v>
      </c>
      <c r="H30" s="64">
        <f>SUM(H31:H32,H39,H42:H50,H53,H56,H60)</f>
        <v>27068.205242636002</v>
      </c>
      <c r="I30" s="64">
        <f>SUM(I31:I32,I39,I42:I50,I53,I56,I60)</f>
        <v>77714.211181219405</v>
      </c>
      <c r="J30" s="49"/>
      <c r="K30" s="11"/>
    </row>
    <row r="31" spans="1:26" ht="22.5" x14ac:dyDescent="0.25">
      <c r="C31" s="61"/>
      <c r="D31" s="61" t="s">
        <v>32</v>
      </c>
      <c r="E31" s="65" t="s">
        <v>33</v>
      </c>
      <c r="F31" s="56" t="s">
        <v>0</v>
      </c>
      <c r="G31" s="63">
        <f>201906.28/1000</f>
        <v>201.90628000000001</v>
      </c>
      <c r="H31" s="63">
        <f>426353.69/1000</f>
        <v>426.35369000000003</v>
      </c>
      <c r="I31" s="63">
        <f>3052898.71/1000</f>
        <v>3052.8987099999999</v>
      </c>
      <c r="J31" s="49"/>
      <c r="K31" s="11"/>
    </row>
    <row r="32" spans="1:26" ht="18.75" x14ac:dyDescent="0.25">
      <c r="C32" s="61"/>
      <c r="D32" s="61" t="s">
        <v>34</v>
      </c>
      <c r="E32" s="65" t="s">
        <v>35</v>
      </c>
      <c r="F32" s="56" t="s">
        <v>0</v>
      </c>
      <c r="G32" s="64">
        <f>SUMIF($E33:$E38,$E7,G33:G38)</f>
        <v>0</v>
      </c>
      <c r="H32" s="64">
        <f>SUMIF($E33:$E38,$E7,H33:H38)</f>
        <v>0</v>
      </c>
      <c r="I32" s="64">
        <f>SUMIF($E33:$E38,$E7,I33:I38)</f>
        <v>0</v>
      </c>
      <c r="J32" s="49"/>
      <c r="K32" s="11"/>
    </row>
    <row r="33" spans="1:31" s="37" customFormat="1" ht="5.25" hidden="1" x14ac:dyDescent="0.25">
      <c r="A33" s="97" t="s">
        <v>36</v>
      </c>
      <c r="B33" s="4"/>
      <c r="C33" s="66"/>
      <c r="D33" s="66"/>
      <c r="E33" s="67"/>
      <c r="F33" s="68"/>
      <c r="G33" s="69"/>
      <c r="H33" s="69"/>
      <c r="I33" s="69"/>
      <c r="J33" s="50"/>
      <c r="K33" s="4"/>
      <c r="L33" s="4"/>
      <c r="M33" s="4"/>
      <c r="N33" s="4"/>
      <c r="O33" s="4"/>
      <c r="P33" s="4"/>
      <c r="Q33" s="4"/>
      <c r="R33" s="4"/>
      <c r="S33" s="4"/>
      <c r="T33" s="4"/>
      <c r="U33" s="35"/>
      <c r="V33" s="4"/>
      <c r="W33" s="4"/>
      <c r="X33" s="4"/>
      <c r="Y33" s="4"/>
      <c r="Z33" s="4"/>
      <c r="AA33" s="36"/>
      <c r="AB33" s="36"/>
      <c r="AC33" s="36"/>
      <c r="AD33" s="36"/>
      <c r="AE33" s="36"/>
    </row>
    <row r="34" spans="1:31" s="37" customFormat="1" ht="5.25" hidden="1" x14ac:dyDescent="0.25">
      <c r="A34" s="97"/>
      <c r="B34" s="4"/>
      <c r="C34" s="66"/>
      <c r="D34" s="70"/>
      <c r="E34" s="71"/>
      <c r="F34" s="68"/>
      <c r="G34" s="72"/>
      <c r="H34" s="72"/>
      <c r="I34" s="72"/>
      <c r="J34" s="50"/>
      <c r="K34" s="4"/>
      <c r="L34" s="4"/>
      <c r="M34" s="4"/>
      <c r="N34" s="4"/>
      <c r="O34" s="4"/>
      <c r="P34" s="4"/>
      <c r="Q34" s="4"/>
      <c r="R34" s="4"/>
      <c r="S34" s="4"/>
      <c r="T34" s="4"/>
      <c r="U34" s="35"/>
      <c r="V34" s="4"/>
      <c r="W34" s="4"/>
      <c r="X34" s="4"/>
      <c r="Y34" s="4"/>
      <c r="Z34" s="4"/>
      <c r="AA34" s="36"/>
      <c r="AB34" s="36"/>
      <c r="AC34" s="36"/>
      <c r="AD34" s="36"/>
      <c r="AE34" s="36"/>
    </row>
    <row r="35" spans="1:31" s="37" customFormat="1" ht="5.25" hidden="1" x14ac:dyDescent="0.25">
      <c r="A35" s="97"/>
      <c r="B35" s="4"/>
      <c r="C35" s="66"/>
      <c r="D35" s="70"/>
      <c r="E35" s="71"/>
      <c r="F35" s="68"/>
      <c r="G35" s="72"/>
      <c r="H35" s="72"/>
      <c r="I35" s="72"/>
      <c r="J35" s="50"/>
      <c r="K35" s="4"/>
      <c r="L35" s="4"/>
      <c r="M35" s="4"/>
      <c r="N35" s="4"/>
      <c r="O35" s="4"/>
      <c r="P35" s="4"/>
      <c r="Q35" s="4"/>
      <c r="R35" s="4"/>
      <c r="S35" s="4"/>
      <c r="T35" s="4"/>
      <c r="U35" s="35"/>
      <c r="V35" s="4"/>
      <c r="W35" s="4"/>
      <c r="X35" s="4"/>
      <c r="Y35" s="4"/>
      <c r="Z35" s="4"/>
      <c r="AA35" s="36"/>
      <c r="AB35" s="36"/>
      <c r="AC35" s="36"/>
      <c r="AD35" s="36"/>
      <c r="AE35" s="36"/>
    </row>
    <row r="36" spans="1:31" s="37" customFormat="1" ht="5.25" hidden="1" x14ac:dyDescent="0.25">
      <c r="A36" s="97"/>
      <c r="B36" s="4"/>
      <c r="C36" s="66"/>
      <c r="D36" s="70"/>
      <c r="E36" s="71"/>
      <c r="F36" s="68"/>
      <c r="G36" s="72"/>
      <c r="H36" s="72"/>
      <c r="I36" s="72"/>
      <c r="J36" s="50"/>
      <c r="K36" s="4"/>
      <c r="L36" s="4"/>
      <c r="M36" s="4"/>
      <c r="N36" s="4"/>
      <c r="O36" s="4"/>
      <c r="P36" s="4"/>
      <c r="Q36" s="4"/>
      <c r="R36" s="4"/>
      <c r="S36" s="4"/>
      <c r="T36" s="4"/>
      <c r="U36" s="35"/>
      <c r="V36" s="4"/>
      <c r="W36" s="4"/>
      <c r="X36" s="4"/>
      <c r="Y36" s="4"/>
      <c r="Z36" s="4"/>
      <c r="AA36" s="36"/>
      <c r="AB36" s="36"/>
      <c r="AC36" s="36"/>
      <c r="AD36" s="36"/>
      <c r="AE36" s="36"/>
    </row>
    <row r="37" spans="1:31" s="37" customFormat="1" ht="5.25" hidden="1" x14ac:dyDescent="0.25">
      <c r="A37" s="97"/>
      <c r="B37" s="4"/>
      <c r="C37" s="66"/>
      <c r="D37" s="70"/>
      <c r="E37" s="71"/>
      <c r="F37" s="68"/>
      <c r="G37" s="69"/>
      <c r="H37" s="69"/>
      <c r="I37" s="69"/>
      <c r="J37" s="50"/>
      <c r="K37" s="4"/>
      <c r="L37" s="4"/>
      <c r="M37" s="4"/>
      <c r="N37" s="4"/>
      <c r="O37" s="4"/>
      <c r="P37" s="4"/>
      <c r="Q37" s="4"/>
      <c r="R37" s="4"/>
      <c r="S37" s="4"/>
      <c r="T37" s="4"/>
      <c r="U37" s="35"/>
      <c r="V37" s="4"/>
      <c r="W37" s="4"/>
      <c r="X37" s="4"/>
      <c r="Y37" s="4"/>
      <c r="Z37" s="4"/>
      <c r="AA37" s="36"/>
      <c r="AB37" s="36"/>
      <c r="AC37" s="36"/>
      <c r="AD37" s="36"/>
      <c r="AE37" s="36"/>
    </row>
    <row r="38" spans="1:31" s="2" customFormat="1" ht="18" customHeight="1" x14ac:dyDescent="0.25">
      <c r="A38" s="1"/>
      <c r="C38" s="73"/>
      <c r="D38" s="74"/>
      <c r="E38" s="75" t="s">
        <v>37</v>
      </c>
      <c r="F38" s="76"/>
      <c r="G38" s="77"/>
      <c r="H38" s="77"/>
      <c r="I38" s="77"/>
      <c r="J38" s="51"/>
      <c r="K38" s="11"/>
      <c r="M38" s="4"/>
      <c r="R38" s="4"/>
      <c r="U38" s="12"/>
      <c r="AA38" s="13"/>
      <c r="AB38" s="13"/>
      <c r="AC38" s="13"/>
      <c r="AD38" s="13"/>
      <c r="AE38" s="13"/>
    </row>
    <row r="39" spans="1:31" s="2" customFormat="1" ht="22.5" x14ac:dyDescent="0.25">
      <c r="A39" s="1"/>
      <c r="C39" s="78"/>
      <c r="D39" s="61" t="s">
        <v>38</v>
      </c>
      <c r="E39" s="65" t="s">
        <v>39</v>
      </c>
      <c r="F39" s="56" t="s">
        <v>0</v>
      </c>
      <c r="G39" s="63">
        <v>7719.7844999999998</v>
      </c>
      <c r="H39" s="63">
        <v>3690.6436000000003</v>
      </c>
      <c r="I39" s="63">
        <v>10211.55724</v>
      </c>
      <c r="J39" s="49"/>
      <c r="K39" s="11"/>
      <c r="M39" s="4"/>
      <c r="R39" s="4"/>
      <c r="U39" s="12"/>
      <c r="AA39" s="13"/>
      <c r="AB39" s="13"/>
      <c r="AC39" s="13"/>
      <c r="AD39" s="13"/>
      <c r="AE39" s="13"/>
    </row>
    <row r="40" spans="1:31" s="2" customFormat="1" ht="18.75" x14ac:dyDescent="0.25">
      <c r="A40" s="1"/>
      <c r="C40" s="79"/>
      <c r="D40" s="61" t="s">
        <v>40</v>
      </c>
      <c r="E40" s="80" t="s">
        <v>41</v>
      </c>
      <c r="F40" s="56" t="s">
        <v>42</v>
      </c>
      <c r="G40" s="63">
        <f>G39/G41</f>
        <v>6.4465249170988823</v>
      </c>
      <c r="H40" s="63">
        <f>H39/H41</f>
        <v>6.00472745081131</v>
      </c>
      <c r="I40" s="63">
        <f>I39/I41</f>
        <v>6.4236396919136123</v>
      </c>
      <c r="J40" s="49"/>
      <c r="K40" s="11"/>
      <c r="M40" s="4"/>
      <c r="R40" s="4"/>
      <c r="U40" s="12"/>
      <c r="AA40" s="13"/>
      <c r="AB40" s="13"/>
      <c r="AC40" s="13"/>
      <c r="AD40" s="13"/>
      <c r="AE40" s="13"/>
    </row>
    <row r="41" spans="1:31" s="2" customFormat="1" ht="18.75" x14ac:dyDescent="0.25">
      <c r="A41" s="1"/>
      <c r="C41" s="61"/>
      <c r="D41" s="61" t="s">
        <v>43</v>
      </c>
      <c r="E41" s="80" t="s">
        <v>44</v>
      </c>
      <c r="F41" s="56" t="s">
        <v>45</v>
      </c>
      <c r="G41" s="81">
        <v>1197.511</v>
      </c>
      <c r="H41" s="81">
        <v>614.62300000000005</v>
      </c>
      <c r="I41" s="81">
        <v>1589.6840000000002</v>
      </c>
      <c r="J41" s="49"/>
      <c r="K41" s="11"/>
      <c r="M41" s="4"/>
      <c r="R41" s="4"/>
      <c r="U41" s="12"/>
      <c r="AA41" s="13"/>
      <c r="AB41" s="13"/>
      <c r="AC41" s="13"/>
      <c r="AD41" s="13"/>
      <c r="AE41" s="13"/>
    </row>
    <row r="42" spans="1:31" s="2" customFormat="1" ht="22.5" x14ac:dyDescent="0.25">
      <c r="A42" s="1"/>
      <c r="C42" s="61"/>
      <c r="D42" s="61" t="s">
        <v>46</v>
      </c>
      <c r="E42" s="65" t="s">
        <v>47</v>
      </c>
      <c r="F42" s="56" t="s">
        <v>0</v>
      </c>
      <c r="G42" s="63">
        <v>0</v>
      </c>
      <c r="H42" s="63">
        <v>0</v>
      </c>
      <c r="I42" s="63">
        <v>0</v>
      </c>
      <c r="J42" s="49"/>
      <c r="K42" s="11"/>
      <c r="M42" s="4"/>
      <c r="R42" s="4"/>
      <c r="U42" s="12"/>
      <c r="AA42" s="13"/>
      <c r="AB42" s="13"/>
      <c r="AC42" s="13"/>
      <c r="AD42" s="13"/>
      <c r="AE42" s="13"/>
    </row>
    <row r="43" spans="1:31" s="2" customFormat="1" ht="22.5" x14ac:dyDescent="0.25">
      <c r="A43" s="1"/>
      <c r="C43" s="61"/>
      <c r="D43" s="61" t="s">
        <v>48</v>
      </c>
      <c r="E43" s="65" t="s">
        <v>49</v>
      </c>
      <c r="F43" s="56" t="s">
        <v>0</v>
      </c>
      <c r="G43" s="63">
        <v>0</v>
      </c>
      <c r="H43" s="63">
        <v>0</v>
      </c>
      <c r="I43" s="63">
        <v>0</v>
      </c>
      <c r="J43" s="49"/>
      <c r="K43" s="11"/>
      <c r="M43" s="38"/>
      <c r="N43" s="3"/>
      <c r="O43" s="3"/>
      <c r="R43" s="4"/>
      <c r="U43" s="12"/>
      <c r="AA43" s="13"/>
      <c r="AB43" s="13"/>
      <c r="AC43" s="13"/>
      <c r="AD43" s="13"/>
      <c r="AE43" s="13"/>
    </row>
    <row r="44" spans="1:31" s="2" customFormat="1" ht="22.5" x14ac:dyDescent="0.25">
      <c r="A44" s="1"/>
      <c r="C44" s="79"/>
      <c r="D44" s="61" t="s">
        <v>50</v>
      </c>
      <c r="E44" s="65" t="s">
        <v>51</v>
      </c>
      <c r="F44" s="56" t="s">
        <v>0</v>
      </c>
      <c r="G44" s="63">
        <v>6358.8090000000002</v>
      </c>
      <c r="H44" s="63">
        <v>9234.8075700000009</v>
      </c>
      <c r="I44" s="63">
        <v>17234.124003699999</v>
      </c>
      <c r="J44" s="49"/>
      <c r="K44" s="11"/>
      <c r="M44" s="4"/>
      <c r="R44" s="4"/>
      <c r="U44" s="12"/>
      <c r="AA44" s="13"/>
      <c r="AB44" s="13"/>
      <c r="AC44" s="13"/>
      <c r="AD44" s="13"/>
      <c r="AE44" s="13"/>
    </row>
    <row r="45" spans="1:31" s="2" customFormat="1" ht="22.5" x14ac:dyDescent="0.25">
      <c r="A45" s="1"/>
      <c r="C45" s="61"/>
      <c r="D45" s="61" t="s">
        <v>52</v>
      </c>
      <c r="E45" s="65" t="s">
        <v>53</v>
      </c>
      <c r="F45" s="56" t="s">
        <v>0</v>
      </c>
      <c r="G45" s="63">
        <v>1920.360318</v>
      </c>
      <c r="H45" s="63">
        <v>2788.9118861400002</v>
      </c>
      <c r="I45" s="63">
        <v>5204.7054491173994</v>
      </c>
      <c r="J45" s="49"/>
      <c r="K45" s="11"/>
      <c r="M45" s="4"/>
      <c r="R45" s="4"/>
      <c r="U45" s="12"/>
      <c r="AA45" s="13"/>
      <c r="AB45" s="13"/>
      <c r="AC45" s="13"/>
      <c r="AD45" s="13"/>
      <c r="AE45" s="13"/>
    </row>
    <row r="46" spans="1:31" s="2" customFormat="1" ht="22.5" x14ac:dyDescent="0.25">
      <c r="A46" s="1"/>
      <c r="C46" s="79"/>
      <c r="D46" s="61" t="s">
        <v>54</v>
      </c>
      <c r="E46" s="65" t="s">
        <v>55</v>
      </c>
      <c r="F46" s="56" t="s">
        <v>0</v>
      </c>
      <c r="G46" s="63">
        <v>0</v>
      </c>
      <c r="H46" s="63">
        <v>0</v>
      </c>
      <c r="I46" s="63">
        <v>0</v>
      </c>
      <c r="J46" s="49"/>
      <c r="K46" s="11"/>
      <c r="M46" s="4"/>
      <c r="R46" s="4"/>
      <c r="U46" s="12"/>
      <c r="AA46" s="13"/>
      <c r="AB46" s="13"/>
      <c r="AC46" s="13"/>
      <c r="AD46" s="13"/>
      <c r="AE46" s="13"/>
    </row>
    <row r="47" spans="1:31" s="2" customFormat="1" ht="22.5" x14ac:dyDescent="0.25">
      <c r="A47" s="1"/>
      <c r="C47" s="61"/>
      <c r="D47" s="61" t="s">
        <v>56</v>
      </c>
      <c r="E47" s="65" t="s">
        <v>57</v>
      </c>
      <c r="F47" s="56" t="s">
        <v>0</v>
      </c>
      <c r="G47" s="63">
        <v>0</v>
      </c>
      <c r="H47" s="63">
        <v>0</v>
      </c>
      <c r="I47" s="63">
        <v>0</v>
      </c>
      <c r="J47" s="49"/>
      <c r="K47" s="11"/>
      <c r="M47" s="4"/>
      <c r="R47" s="4"/>
      <c r="U47" s="12"/>
      <c r="AA47" s="13"/>
      <c r="AB47" s="13"/>
      <c r="AC47" s="13"/>
      <c r="AD47" s="13"/>
      <c r="AE47" s="13"/>
    </row>
    <row r="48" spans="1:31" s="2" customFormat="1" ht="22.5" x14ac:dyDescent="0.25">
      <c r="A48" s="1"/>
      <c r="C48" s="61"/>
      <c r="D48" s="61" t="s">
        <v>58</v>
      </c>
      <c r="E48" s="65" t="s">
        <v>59</v>
      </c>
      <c r="F48" s="56" t="s">
        <v>0</v>
      </c>
      <c r="G48" s="63">
        <v>591</v>
      </c>
      <c r="H48" s="63">
        <v>2174</v>
      </c>
      <c r="I48" s="63">
        <v>148</v>
      </c>
      <c r="J48" s="49"/>
      <c r="K48" s="11"/>
      <c r="M48" s="38"/>
      <c r="N48" s="3"/>
      <c r="O48" s="3"/>
      <c r="R48" s="4"/>
      <c r="U48" s="12"/>
      <c r="AA48" s="13"/>
      <c r="AB48" s="13"/>
      <c r="AC48" s="13"/>
      <c r="AD48" s="13"/>
      <c r="AE48" s="13"/>
    </row>
    <row r="49" spans="1:31" s="2" customFormat="1" ht="22.5" x14ac:dyDescent="0.25">
      <c r="A49" s="1"/>
      <c r="C49" s="61"/>
      <c r="D49" s="61" t="s">
        <v>60</v>
      </c>
      <c r="E49" s="65" t="s">
        <v>61</v>
      </c>
      <c r="F49" s="56" t="s">
        <v>0</v>
      </c>
      <c r="G49" s="63">
        <v>1491.5245298959999</v>
      </c>
      <c r="H49" s="63">
        <v>2594.5243518080001</v>
      </c>
      <c r="I49" s="63">
        <v>6671.3814782959998</v>
      </c>
      <c r="J49" s="49"/>
      <c r="K49" s="11"/>
      <c r="M49" s="38"/>
      <c r="N49" s="3"/>
      <c r="O49" s="3"/>
      <c r="R49" s="4"/>
      <c r="U49" s="12"/>
      <c r="AA49" s="13"/>
      <c r="AB49" s="13"/>
      <c r="AC49" s="13"/>
      <c r="AD49" s="13"/>
      <c r="AE49" s="13"/>
    </row>
    <row r="50" spans="1:31" s="2" customFormat="1" ht="18.75" x14ac:dyDescent="0.25">
      <c r="A50" s="1"/>
      <c r="C50" s="61"/>
      <c r="D50" s="61" t="s">
        <v>62</v>
      </c>
      <c r="E50" s="65" t="s">
        <v>63</v>
      </c>
      <c r="F50" s="56" t="s">
        <v>0</v>
      </c>
      <c r="G50" s="63">
        <f>G51</f>
        <v>510</v>
      </c>
      <c r="H50" s="63">
        <f>H51</f>
        <v>422</v>
      </c>
      <c r="I50" s="63">
        <f>I51</f>
        <v>1556</v>
      </c>
      <c r="J50" s="49"/>
      <c r="K50" s="11"/>
      <c r="M50" s="4"/>
      <c r="R50" s="4"/>
      <c r="U50" s="12"/>
      <c r="AA50" s="13"/>
      <c r="AB50" s="13"/>
      <c r="AC50" s="13"/>
      <c r="AD50" s="13"/>
      <c r="AE50" s="13"/>
    </row>
    <row r="51" spans="1:31" s="2" customFormat="1" ht="18.75" x14ac:dyDescent="0.25">
      <c r="A51" s="1"/>
      <c r="C51" s="61"/>
      <c r="D51" s="61" t="s">
        <v>64</v>
      </c>
      <c r="E51" s="80" t="s">
        <v>65</v>
      </c>
      <c r="F51" s="56" t="s">
        <v>0</v>
      </c>
      <c r="G51" s="63">
        <v>510</v>
      </c>
      <c r="H51" s="63">
        <v>422</v>
      </c>
      <c r="I51" s="63">
        <v>1556</v>
      </c>
      <c r="J51" s="49"/>
      <c r="K51" s="11"/>
      <c r="M51" s="4"/>
      <c r="R51" s="4"/>
      <c r="U51" s="12"/>
      <c r="AA51" s="13"/>
      <c r="AB51" s="13"/>
      <c r="AC51" s="13"/>
      <c r="AD51" s="13"/>
      <c r="AE51" s="13"/>
    </row>
    <row r="52" spans="1:31" s="2" customFormat="1" ht="18.75" x14ac:dyDescent="0.25">
      <c r="A52" s="1"/>
      <c r="C52" s="61"/>
      <c r="D52" s="61" t="s">
        <v>66</v>
      </c>
      <c r="E52" s="80" t="s">
        <v>67</v>
      </c>
      <c r="F52" s="56" t="s">
        <v>0</v>
      </c>
      <c r="G52" s="63">
        <v>0</v>
      </c>
      <c r="H52" s="63">
        <v>0</v>
      </c>
      <c r="I52" s="63">
        <v>0</v>
      </c>
      <c r="J52" s="49"/>
      <c r="K52" s="11"/>
      <c r="M52" s="4"/>
      <c r="R52" s="4"/>
      <c r="U52" s="12"/>
      <c r="AA52" s="13"/>
      <c r="AB52" s="13"/>
      <c r="AC52" s="13"/>
      <c r="AD52" s="13"/>
      <c r="AE52" s="13"/>
    </row>
    <row r="53" spans="1:31" s="2" customFormat="1" ht="18.75" x14ac:dyDescent="0.25">
      <c r="A53" s="1"/>
      <c r="C53" s="61"/>
      <c r="D53" s="61" t="s">
        <v>68</v>
      </c>
      <c r="E53" s="65" t="s">
        <v>69</v>
      </c>
      <c r="F53" s="56" t="s">
        <v>0</v>
      </c>
      <c r="G53" s="63">
        <f>2589786.591542/1000</f>
        <v>2589.7865915419998</v>
      </c>
      <c r="H53" s="63">
        <f>3881756.877616/1000</f>
        <v>3881.7568776160001</v>
      </c>
      <c r="I53" s="63">
        <f>22758553.500842/1000</f>
        <v>22758.553500842001</v>
      </c>
      <c r="J53" s="49"/>
      <c r="K53" s="11"/>
      <c r="M53" s="4"/>
      <c r="R53" s="4"/>
      <c r="U53" s="12"/>
      <c r="AA53" s="13"/>
      <c r="AB53" s="13"/>
      <c r="AC53" s="13"/>
      <c r="AD53" s="13"/>
      <c r="AE53" s="13"/>
    </row>
    <row r="54" spans="1:31" s="2" customFormat="1" ht="18.75" x14ac:dyDescent="0.25">
      <c r="A54" s="1"/>
      <c r="C54" s="61"/>
      <c r="D54" s="61" t="s">
        <v>70</v>
      </c>
      <c r="E54" s="80" t="s">
        <v>65</v>
      </c>
      <c r="F54" s="56" t="s">
        <v>0</v>
      </c>
      <c r="G54" s="63">
        <v>0</v>
      </c>
      <c r="H54" s="63">
        <v>0</v>
      </c>
      <c r="I54" s="63">
        <v>0</v>
      </c>
      <c r="J54" s="49"/>
      <c r="K54" s="11"/>
      <c r="M54" s="4"/>
      <c r="R54" s="4"/>
      <c r="U54" s="12"/>
      <c r="AA54" s="13"/>
      <c r="AB54" s="13"/>
      <c r="AC54" s="13"/>
      <c r="AD54" s="13"/>
      <c r="AE54" s="13"/>
    </row>
    <row r="55" spans="1:31" s="2" customFormat="1" ht="18.75" x14ac:dyDescent="0.25">
      <c r="A55" s="1"/>
      <c r="C55" s="61"/>
      <c r="D55" s="61" t="s">
        <v>71</v>
      </c>
      <c r="E55" s="80" t="s">
        <v>67</v>
      </c>
      <c r="F55" s="56" t="s">
        <v>0</v>
      </c>
      <c r="G55" s="63">
        <v>0</v>
      </c>
      <c r="H55" s="63">
        <v>0</v>
      </c>
      <c r="I55" s="63">
        <v>0</v>
      </c>
      <c r="J55" s="49"/>
      <c r="K55" s="11"/>
      <c r="M55" s="4"/>
      <c r="R55" s="4"/>
      <c r="U55" s="12"/>
      <c r="AA55" s="13"/>
      <c r="AB55" s="13"/>
      <c r="AC55" s="13"/>
      <c r="AD55" s="13"/>
      <c r="AE55" s="13"/>
    </row>
    <row r="56" spans="1:31" s="2" customFormat="1" ht="22.5" x14ac:dyDescent="0.25">
      <c r="A56" s="1"/>
      <c r="C56" s="61"/>
      <c r="D56" s="98" t="s">
        <v>72</v>
      </c>
      <c r="E56" s="65" t="s">
        <v>73</v>
      </c>
      <c r="F56" s="99" t="s">
        <v>0</v>
      </c>
      <c r="G56" s="63">
        <v>0</v>
      </c>
      <c r="H56" s="63">
        <v>0</v>
      </c>
      <c r="I56" s="63">
        <v>0</v>
      </c>
      <c r="J56" s="49"/>
      <c r="K56" s="11"/>
      <c r="M56" s="4"/>
      <c r="R56" s="4"/>
      <c r="U56" s="12"/>
      <c r="AA56" s="13"/>
      <c r="AB56" s="13"/>
      <c r="AC56" s="13"/>
      <c r="AD56" s="13"/>
      <c r="AE56" s="13"/>
    </row>
    <row r="57" spans="1:31" s="2" customFormat="1" ht="45" x14ac:dyDescent="0.25">
      <c r="A57" s="1"/>
      <c r="C57" s="61"/>
      <c r="D57" s="98"/>
      <c r="E57" s="80" t="s">
        <v>74</v>
      </c>
      <c r="F57" s="99"/>
      <c r="G57" s="82" t="s">
        <v>75</v>
      </c>
      <c r="H57" s="82" t="s">
        <v>75</v>
      </c>
      <c r="I57" s="82" t="s">
        <v>75</v>
      </c>
      <c r="J57" s="49"/>
      <c r="K57" s="11"/>
      <c r="M57" s="4" t="e">
        <f ca="1">nerr(MATCH("есть",List01_flag_index_1,0))</f>
        <v>#NAME?</v>
      </c>
      <c r="R57" s="4"/>
      <c r="U57" s="12"/>
      <c r="AA57" s="13"/>
      <c r="AB57" s="13"/>
      <c r="AC57" s="13"/>
      <c r="AD57" s="13"/>
      <c r="AE57" s="13"/>
    </row>
    <row r="58" spans="1:31" s="4" customFormat="1" ht="5.25" hidden="1" x14ac:dyDescent="0.25">
      <c r="A58" s="39"/>
      <c r="C58" s="66"/>
      <c r="D58" s="100"/>
      <c r="E58" s="83"/>
      <c r="F58" s="101"/>
      <c r="G58" s="72"/>
      <c r="H58" s="72"/>
      <c r="I58" s="72"/>
      <c r="J58" s="50"/>
      <c r="U58" s="35"/>
      <c r="AA58" s="36"/>
      <c r="AB58" s="36"/>
      <c r="AC58" s="36"/>
      <c r="AD58" s="36"/>
      <c r="AE58" s="36"/>
    </row>
    <row r="59" spans="1:31" s="4" customFormat="1" ht="5.25" hidden="1" x14ac:dyDescent="0.25">
      <c r="A59" s="39"/>
      <c r="C59" s="66"/>
      <c r="D59" s="100"/>
      <c r="E59" s="84"/>
      <c r="F59" s="101"/>
      <c r="G59" s="85" t="s">
        <v>75</v>
      </c>
      <c r="H59" s="85" t="s">
        <v>75</v>
      </c>
      <c r="I59" s="85" t="s">
        <v>75</v>
      </c>
      <c r="J59" s="50"/>
      <c r="M59" s="4" t="e">
        <f ca="1">nerr(MATCH("есть",List01_flag_index_2,0))</f>
        <v>#NAME?</v>
      </c>
      <c r="U59" s="35"/>
      <c r="AA59" s="36"/>
      <c r="AB59" s="36"/>
      <c r="AC59" s="36"/>
      <c r="AD59" s="36"/>
      <c r="AE59" s="36"/>
    </row>
    <row r="60" spans="1:31" s="2" customFormat="1" ht="22.5" x14ac:dyDescent="0.25">
      <c r="A60" s="1"/>
      <c r="C60" s="61"/>
      <c r="D60" s="61" t="s">
        <v>76</v>
      </c>
      <c r="E60" s="65" t="s">
        <v>77</v>
      </c>
      <c r="F60" s="56" t="s">
        <v>0</v>
      </c>
      <c r="G60" s="64">
        <f>SUM(G61:G63)</f>
        <v>1237.7361736639998</v>
      </c>
      <c r="H60" s="64">
        <f>SUM(H61:H63)</f>
        <v>1855.2072670720001</v>
      </c>
      <c r="I60" s="64">
        <f>SUM(I61:I63)</f>
        <v>10876.990799264</v>
      </c>
      <c r="J60" s="49"/>
      <c r="K60" s="11"/>
      <c r="M60" s="4"/>
      <c r="R60" s="4"/>
      <c r="U60" s="12"/>
      <c r="AA60" s="13"/>
      <c r="AB60" s="13"/>
      <c r="AC60" s="13"/>
      <c r="AD60" s="13"/>
      <c r="AE60" s="13"/>
    </row>
    <row r="61" spans="1:31" s="2" customFormat="1" ht="18.75" hidden="1" x14ac:dyDescent="0.25">
      <c r="A61" s="1"/>
      <c r="C61" s="61"/>
      <c r="D61" s="61" t="s">
        <v>78</v>
      </c>
      <c r="E61" s="80"/>
      <c r="F61" s="56"/>
      <c r="G61" s="86"/>
      <c r="H61" s="86"/>
      <c r="I61" s="86"/>
      <c r="J61" s="52"/>
      <c r="K61" s="11"/>
      <c r="M61" s="4"/>
      <c r="R61" s="4"/>
      <c r="U61" s="12"/>
      <c r="AA61" s="13"/>
      <c r="AB61" s="13"/>
      <c r="AC61" s="13"/>
      <c r="AD61" s="13"/>
      <c r="AE61" s="13"/>
    </row>
    <row r="62" spans="1:31" s="2" customFormat="1" ht="18.75" x14ac:dyDescent="0.25">
      <c r="A62" s="1"/>
      <c r="C62" s="87" t="s">
        <v>79</v>
      </c>
      <c r="D62" s="61" t="s">
        <v>80</v>
      </c>
      <c r="E62" s="88" t="s">
        <v>81</v>
      </c>
      <c r="F62" s="56" t="s">
        <v>0</v>
      </c>
      <c r="G62" s="89">
        <f>1237736.173664/1000</f>
        <v>1237.7361736639998</v>
      </c>
      <c r="H62" s="89">
        <f>1855207.267072/1000</f>
        <v>1855.2072670720001</v>
      </c>
      <c r="I62" s="89">
        <f>10876990.799264/1000</f>
        <v>10876.990799264</v>
      </c>
      <c r="J62" s="10"/>
      <c r="K62" s="11"/>
      <c r="M62" s="4"/>
      <c r="R62" s="4"/>
      <c r="U62" s="12"/>
      <c r="AA62" s="13"/>
      <c r="AB62" s="13"/>
      <c r="AC62" s="13"/>
      <c r="AD62" s="13"/>
      <c r="AE62" s="13"/>
    </row>
    <row r="63" spans="1:31" s="2" customFormat="1" ht="18.75" x14ac:dyDescent="0.25">
      <c r="A63" s="1"/>
      <c r="C63" s="73"/>
      <c r="D63" s="74"/>
      <c r="E63" s="75" t="s">
        <v>82</v>
      </c>
      <c r="F63" s="76"/>
      <c r="G63" s="77"/>
      <c r="H63" s="77"/>
      <c r="I63" s="77"/>
      <c r="J63" s="51"/>
      <c r="K63" s="11"/>
      <c r="M63" s="4"/>
      <c r="R63" s="4"/>
      <c r="U63" s="12"/>
      <c r="AA63" s="13"/>
      <c r="AB63" s="13"/>
      <c r="AC63" s="13"/>
      <c r="AD63" s="13"/>
      <c r="AE63" s="13"/>
    </row>
    <row r="64" spans="1:31" s="2" customFormat="1" ht="22.5" x14ac:dyDescent="0.25">
      <c r="A64" s="1"/>
      <c r="C64" s="61"/>
      <c r="D64" s="61" t="s">
        <v>83</v>
      </c>
      <c r="E64" s="62" t="s">
        <v>84</v>
      </c>
      <c r="F64" s="56" t="s">
        <v>0</v>
      </c>
      <c r="G64" s="63">
        <f>133066*(18169.892/75652.669)</f>
        <v>31959.148048986881</v>
      </c>
      <c r="H64" s="63">
        <f>133066*(20283.557/75652.669)</f>
        <v>35676.887959656786</v>
      </c>
      <c r="I64" s="63">
        <f>133066*(37199.221/75652.669)</f>
        <v>65429.965750263218</v>
      </c>
      <c r="J64" s="49"/>
      <c r="K64" s="11"/>
      <c r="M64" s="4"/>
      <c r="R64" s="4"/>
      <c r="U64" s="12"/>
      <c r="AA64" s="13"/>
      <c r="AB64" s="13"/>
      <c r="AC64" s="13"/>
      <c r="AD64" s="13"/>
      <c r="AE64" s="13"/>
    </row>
    <row r="65" spans="1:31" s="2" customFormat="1" ht="22.5" x14ac:dyDescent="0.25">
      <c r="A65" s="1"/>
      <c r="C65" s="79"/>
      <c r="D65" s="61" t="s">
        <v>85</v>
      </c>
      <c r="E65" s="62" t="s">
        <v>86</v>
      </c>
      <c r="F65" s="56" t="s">
        <v>0</v>
      </c>
      <c r="G65" s="63">
        <f>28385*(18169.892/75652.669)</f>
        <v>6817.3719610606204</v>
      </c>
      <c r="H65" s="63">
        <f>28385*(20283.557/75652.669)</f>
        <v>7610.422382388123</v>
      </c>
      <c r="I65" s="63">
        <f>28385*(37199.221/75652.669)</f>
        <v>13957.206031752825</v>
      </c>
      <c r="J65" s="49"/>
      <c r="K65" s="11"/>
      <c r="M65" s="4"/>
      <c r="R65" s="4"/>
      <c r="U65" s="12"/>
      <c r="AA65" s="13"/>
      <c r="AB65" s="13"/>
      <c r="AC65" s="13"/>
      <c r="AD65" s="13"/>
      <c r="AE65" s="13"/>
    </row>
    <row r="66" spans="1:31" s="2" customFormat="1" ht="33.75" x14ac:dyDescent="0.25">
      <c r="A66" s="1"/>
      <c r="C66" s="61"/>
      <c r="D66" s="61" t="s">
        <v>87</v>
      </c>
      <c r="E66" s="65" t="s">
        <v>88</v>
      </c>
      <c r="F66" s="56" t="s">
        <v>0</v>
      </c>
      <c r="G66" s="63">
        <v>0</v>
      </c>
      <c r="H66" s="63">
        <v>0</v>
      </c>
      <c r="I66" s="63">
        <v>1368.521</v>
      </c>
      <c r="J66" s="49"/>
      <c r="K66" s="11"/>
      <c r="M66" s="4"/>
      <c r="R66" s="4"/>
      <c r="U66" s="12"/>
      <c r="AA66" s="13"/>
      <c r="AB66" s="13"/>
      <c r="AC66" s="13"/>
      <c r="AD66" s="13"/>
      <c r="AE66" s="13"/>
    </row>
    <row r="67" spans="1:31" s="2" customFormat="1" ht="18.75" x14ac:dyDescent="0.25">
      <c r="A67" s="1"/>
      <c r="C67" s="61"/>
      <c r="D67" s="61" t="s">
        <v>89</v>
      </c>
      <c r="E67" s="62" t="s">
        <v>90</v>
      </c>
      <c r="F67" s="56" t="s">
        <v>0</v>
      </c>
      <c r="G67" s="63">
        <v>0</v>
      </c>
      <c r="H67" s="63">
        <v>0</v>
      </c>
      <c r="I67" s="63">
        <v>0</v>
      </c>
      <c r="J67" s="49"/>
      <c r="K67" s="11"/>
      <c r="M67" s="4"/>
      <c r="R67" s="4"/>
      <c r="U67" s="12"/>
      <c r="AA67" s="13"/>
      <c r="AB67" s="13"/>
      <c r="AC67" s="13"/>
      <c r="AD67" s="13"/>
      <c r="AE67" s="13"/>
    </row>
    <row r="68" spans="1:31" s="2" customFormat="1" ht="22.5" x14ac:dyDescent="0.25">
      <c r="A68" s="1"/>
      <c r="C68" s="61"/>
      <c r="D68" s="61" t="s">
        <v>91</v>
      </c>
      <c r="E68" s="65" t="s">
        <v>92</v>
      </c>
      <c r="F68" s="56" t="s">
        <v>0</v>
      </c>
      <c r="G68" s="63">
        <v>0</v>
      </c>
      <c r="H68" s="63">
        <v>0</v>
      </c>
      <c r="I68" s="63">
        <v>0</v>
      </c>
      <c r="J68" s="49"/>
      <c r="K68" s="11"/>
      <c r="M68" s="4"/>
      <c r="R68" s="4"/>
      <c r="U68" s="12"/>
      <c r="AA68" s="13"/>
      <c r="AB68" s="13"/>
      <c r="AC68" s="13"/>
      <c r="AD68" s="13"/>
      <c r="AE68" s="13"/>
    </row>
    <row r="69" spans="1:31" s="2" customFormat="1" ht="22.5" x14ac:dyDescent="0.25">
      <c r="A69" s="1"/>
      <c r="C69" s="61"/>
      <c r="D69" s="61" t="s">
        <v>93</v>
      </c>
      <c r="E69" s="80" t="s">
        <v>94</v>
      </c>
      <c r="F69" s="56" t="s">
        <v>0</v>
      </c>
      <c r="G69" s="63">
        <v>0</v>
      </c>
      <c r="H69" s="63">
        <v>0</v>
      </c>
      <c r="I69" s="63">
        <v>0</v>
      </c>
      <c r="J69" s="49"/>
      <c r="K69" s="11"/>
      <c r="M69" s="4"/>
      <c r="R69" s="4"/>
      <c r="U69" s="12"/>
      <c r="AA69" s="13"/>
      <c r="AB69" s="13"/>
      <c r="AC69" s="13"/>
      <c r="AD69" s="13"/>
      <c r="AE69" s="13"/>
    </row>
    <row r="70" spans="1:31" s="2" customFormat="1" ht="22.5" x14ac:dyDescent="0.25">
      <c r="A70" s="1"/>
      <c r="C70" s="61"/>
      <c r="D70" s="61" t="s">
        <v>95</v>
      </c>
      <c r="E70" s="80" t="s">
        <v>96</v>
      </c>
      <c r="F70" s="56" t="s">
        <v>0</v>
      </c>
      <c r="G70" s="63">
        <v>0</v>
      </c>
      <c r="H70" s="63">
        <v>0</v>
      </c>
      <c r="I70" s="63">
        <v>0</v>
      </c>
      <c r="J70" s="49"/>
      <c r="K70" s="11"/>
      <c r="M70" s="4"/>
      <c r="R70" s="4"/>
      <c r="U70" s="12"/>
      <c r="AA70" s="13"/>
      <c r="AB70" s="13"/>
      <c r="AC70" s="13"/>
      <c r="AD70" s="13"/>
      <c r="AE70" s="13"/>
    </row>
    <row r="71" spans="1:31" s="2" customFormat="1" ht="22.5" x14ac:dyDescent="0.25">
      <c r="A71" s="1"/>
      <c r="C71" s="61"/>
      <c r="D71" s="61" t="s">
        <v>97</v>
      </c>
      <c r="E71" s="65" t="s">
        <v>98</v>
      </c>
      <c r="F71" s="56" t="s">
        <v>0</v>
      </c>
      <c r="G71" s="63">
        <v>0</v>
      </c>
      <c r="H71" s="63">
        <v>0</v>
      </c>
      <c r="I71" s="63">
        <v>0</v>
      </c>
      <c r="J71" s="49"/>
      <c r="K71" s="11"/>
      <c r="M71" s="4"/>
      <c r="R71" s="4"/>
      <c r="U71" s="12"/>
      <c r="AA71" s="13"/>
      <c r="AB71" s="13"/>
      <c r="AC71" s="13"/>
      <c r="AD71" s="13"/>
      <c r="AE71" s="13"/>
    </row>
    <row r="72" spans="1:31" s="2" customFormat="1" ht="33.75" x14ac:dyDescent="0.25">
      <c r="A72" s="1"/>
      <c r="C72" s="61"/>
      <c r="D72" s="61" t="s">
        <v>99</v>
      </c>
      <c r="E72" s="62" t="s">
        <v>100</v>
      </c>
      <c r="F72" s="56" t="s">
        <v>101</v>
      </c>
      <c r="G72" s="90" t="s">
        <v>159</v>
      </c>
      <c r="H72" s="90" t="s">
        <v>159</v>
      </c>
      <c r="I72" s="90" t="s">
        <v>102</v>
      </c>
      <c r="J72" s="49"/>
      <c r="K72" s="11"/>
      <c r="M72" s="4"/>
      <c r="R72" s="4"/>
      <c r="U72" s="12"/>
      <c r="AA72" s="13"/>
      <c r="AB72" s="13"/>
      <c r="AC72" s="13"/>
      <c r="AD72" s="13"/>
      <c r="AE72" s="13"/>
    </row>
    <row r="73" spans="1:31" s="2" customFormat="1" ht="33.75" x14ac:dyDescent="0.25">
      <c r="A73" s="1"/>
      <c r="C73" s="61"/>
      <c r="D73" s="61" t="s">
        <v>103</v>
      </c>
      <c r="E73" s="62" t="s">
        <v>104</v>
      </c>
      <c r="F73" s="56" t="s">
        <v>16</v>
      </c>
      <c r="G73" s="63">
        <v>0</v>
      </c>
      <c r="H73" s="63">
        <v>0</v>
      </c>
      <c r="I73" s="63">
        <v>0</v>
      </c>
      <c r="J73" s="49"/>
      <c r="K73" s="11"/>
      <c r="M73" s="4"/>
      <c r="R73" s="4"/>
      <c r="U73" s="12"/>
      <c r="AA73" s="13"/>
      <c r="AB73" s="13"/>
      <c r="AC73" s="13"/>
      <c r="AD73" s="13"/>
      <c r="AE73" s="13"/>
    </row>
    <row r="74" spans="1:31" s="37" customFormat="1" ht="5.25" hidden="1" x14ac:dyDescent="0.25">
      <c r="A74" s="39"/>
      <c r="B74" s="4"/>
      <c r="C74" s="66"/>
      <c r="D74" s="66" t="s">
        <v>105</v>
      </c>
      <c r="E74" s="91"/>
      <c r="F74" s="68"/>
      <c r="G74" s="92"/>
      <c r="H74" s="92"/>
      <c r="I74" s="92"/>
      <c r="J74" s="53"/>
      <c r="K74" s="4"/>
      <c r="L74" s="4"/>
      <c r="M74" s="4"/>
      <c r="N74" s="4"/>
      <c r="O74" s="4"/>
      <c r="P74" s="4"/>
      <c r="Q74" s="4"/>
      <c r="R74" s="4"/>
      <c r="S74" s="4"/>
      <c r="T74" s="4"/>
      <c r="U74" s="35"/>
      <c r="V74" s="4"/>
      <c r="W74" s="4"/>
      <c r="X74" s="4"/>
      <c r="Y74" s="4"/>
      <c r="Z74" s="4"/>
      <c r="AA74" s="36"/>
      <c r="AB74" s="36"/>
      <c r="AC74" s="36"/>
      <c r="AD74" s="36"/>
      <c r="AE74" s="36"/>
    </row>
    <row r="75" spans="1:31" ht="18.75" x14ac:dyDescent="0.25">
      <c r="C75" s="73"/>
      <c r="D75" s="74"/>
      <c r="E75" s="93" t="s">
        <v>106</v>
      </c>
      <c r="F75" s="76"/>
      <c r="G75" s="77"/>
      <c r="H75" s="77"/>
      <c r="I75" s="77"/>
      <c r="J75" s="54"/>
      <c r="K75" s="11"/>
    </row>
    <row r="76" spans="1:31" s="2" customFormat="1" ht="18.75" x14ac:dyDescent="0.25">
      <c r="A76" s="1"/>
      <c r="C76" s="61"/>
      <c r="D76" s="61" t="s">
        <v>107</v>
      </c>
      <c r="E76" s="65" t="s">
        <v>108</v>
      </c>
      <c r="F76" s="56" t="s">
        <v>16</v>
      </c>
      <c r="G76" s="63">
        <v>56.301499999999997</v>
      </c>
      <c r="H76" s="63">
        <v>66.775000000000006</v>
      </c>
      <c r="I76" s="63">
        <v>25.58</v>
      </c>
      <c r="J76" s="49"/>
      <c r="K76" s="11"/>
      <c r="M76" s="4"/>
      <c r="R76" s="4"/>
      <c r="U76" s="12"/>
      <c r="AA76" s="13"/>
      <c r="AB76" s="13"/>
      <c r="AC76" s="13"/>
      <c r="AD76" s="13"/>
      <c r="AE76" s="13"/>
    </row>
    <row r="77" spans="1:31" s="2" customFormat="1" ht="18.75" x14ac:dyDescent="0.25">
      <c r="A77" s="1"/>
      <c r="C77" s="61"/>
      <c r="D77" s="61" t="s">
        <v>109</v>
      </c>
      <c r="E77" s="65" t="s">
        <v>110</v>
      </c>
      <c r="F77" s="56" t="s">
        <v>111</v>
      </c>
      <c r="G77" s="81">
        <v>0</v>
      </c>
      <c r="H77" s="81">
        <v>0</v>
      </c>
      <c r="I77" s="81">
        <v>0</v>
      </c>
      <c r="J77" s="49"/>
      <c r="K77" s="11"/>
      <c r="M77" s="4"/>
      <c r="R77" s="4"/>
      <c r="U77" s="12"/>
      <c r="AA77" s="13"/>
      <c r="AB77" s="13"/>
      <c r="AC77" s="13"/>
      <c r="AD77" s="13"/>
      <c r="AE77" s="13"/>
    </row>
    <row r="78" spans="1:31" s="2" customFormat="1" ht="18.75" x14ac:dyDescent="0.25">
      <c r="A78" s="1"/>
      <c r="C78" s="61"/>
      <c r="D78" s="61" t="s">
        <v>112</v>
      </c>
      <c r="E78" s="65" t="s">
        <v>113</v>
      </c>
      <c r="F78" s="56" t="s">
        <v>111</v>
      </c>
      <c r="G78" s="94">
        <v>0</v>
      </c>
      <c r="H78" s="94">
        <v>0</v>
      </c>
      <c r="I78" s="94">
        <v>0</v>
      </c>
      <c r="J78" s="49"/>
      <c r="K78" s="11"/>
      <c r="M78" s="4"/>
      <c r="R78" s="4"/>
      <c r="U78" s="12"/>
      <c r="AA78" s="13"/>
      <c r="AB78" s="13"/>
      <c r="AC78" s="13"/>
      <c r="AD78" s="13"/>
      <c r="AE78" s="13"/>
    </row>
    <row r="79" spans="1:31" s="2" customFormat="1" ht="18.75" x14ac:dyDescent="0.25">
      <c r="A79" s="1"/>
      <c r="C79" s="61"/>
      <c r="D79" s="61" t="s">
        <v>114</v>
      </c>
      <c r="E79" s="65" t="s">
        <v>115</v>
      </c>
      <c r="F79" s="56" t="s">
        <v>111</v>
      </c>
      <c r="G79" s="81">
        <v>146.37218399999998</v>
      </c>
      <c r="H79" s="81">
        <v>206.38597300000001</v>
      </c>
      <c r="I79" s="81">
        <v>45.094953399999994</v>
      </c>
      <c r="J79" s="49"/>
      <c r="K79" s="11"/>
      <c r="M79" s="4"/>
      <c r="R79" s="4"/>
      <c r="U79" s="12"/>
      <c r="AA79" s="13"/>
      <c r="AB79" s="13"/>
      <c r="AC79" s="13"/>
      <c r="AD79" s="13"/>
      <c r="AE79" s="13"/>
    </row>
    <row r="80" spans="1:31" s="2" customFormat="1" ht="18.75" x14ac:dyDescent="0.25">
      <c r="A80" s="1"/>
      <c r="C80" s="61"/>
      <c r="D80" s="61" t="s">
        <v>116</v>
      </c>
      <c r="E80" s="80" t="s">
        <v>117</v>
      </c>
      <c r="F80" s="56" t="s">
        <v>111</v>
      </c>
      <c r="G80" s="81">
        <v>0</v>
      </c>
      <c r="H80" s="81">
        <v>0</v>
      </c>
      <c r="I80" s="81">
        <v>0</v>
      </c>
      <c r="J80" s="49"/>
      <c r="K80" s="11"/>
      <c r="M80" s="4"/>
      <c r="R80" s="4"/>
      <c r="U80" s="12"/>
      <c r="AA80" s="13"/>
      <c r="AB80" s="13"/>
      <c r="AC80" s="13"/>
      <c r="AD80" s="13"/>
      <c r="AE80" s="13"/>
    </row>
    <row r="81" spans="1:31" s="2" customFormat="1" ht="45" x14ac:dyDescent="0.25">
      <c r="A81" s="1"/>
      <c r="C81" s="61"/>
      <c r="D81" s="61" t="s">
        <v>118</v>
      </c>
      <c r="E81" s="95" t="s">
        <v>119</v>
      </c>
      <c r="F81" s="56" t="s">
        <v>111</v>
      </c>
      <c r="G81" s="81">
        <v>0</v>
      </c>
      <c r="H81" s="81">
        <v>0</v>
      </c>
      <c r="I81" s="81">
        <v>0</v>
      </c>
      <c r="J81" s="49"/>
      <c r="K81" s="11"/>
      <c r="M81" s="4"/>
      <c r="R81" s="4"/>
      <c r="U81" s="12"/>
      <c r="AA81" s="13"/>
      <c r="AB81" s="13"/>
      <c r="AC81" s="13"/>
      <c r="AD81" s="13"/>
      <c r="AE81" s="13"/>
    </row>
    <row r="82" spans="1:31" s="2" customFormat="1" ht="22.5" x14ac:dyDescent="0.25">
      <c r="A82" s="1"/>
      <c r="C82" s="61"/>
      <c r="D82" s="61" t="s">
        <v>120</v>
      </c>
      <c r="E82" s="65" t="s">
        <v>121</v>
      </c>
      <c r="F82" s="56" t="s">
        <v>111</v>
      </c>
      <c r="G82" s="81">
        <v>0</v>
      </c>
      <c r="H82" s="81">
        <v>0</v>
      </c>
      <c r="I82" s="81">
        <v>0</v>
      </c>
      <c r="J82" s="49"/>
      <c r="K82" s="11"/>
      <c r="M82" s="4"/>
      <c r="R82" s="4"/>
      <c r="U82" s="12"/>
      <c r="AA82" s="13"/>
      <c r="AB82" s="13"/>
      <c r="AC82" s="13"/>
      <c r="AD82" s="13"/>
      <c r="AE82" s="13"/>
    </row>
    <row r="83" spans="1:31" s="2" customFormat="1" ht="22.5" x14ac:dyDescent="0.25">
      <c r="A83" s="1"/>
      <c r="C83" s="61"/>
      <c r="D83" s="61" t="s">
        <v>122</v>
      </c>
      <c r="E83" s="62" t="s">
        <v>123</v>
      </c>
      <c r="F83" s="56" t="s">
        <v>124</v>
      </c>
      <c r="G83" s="63">
        <v>0.34620000000000001</v>
      </c>
      <c r="H83" s="63">
        <v>0.53810000000000002</v>
      </c>
      <c r="I83" s="63">
        <v>4.4566800000000004</v>
      </c>
      <c r="J83" s="49"/>
      <c r="K83" s="11"/>
      <c r="M83" s="4"/>
      <c r="R83" s="4"/>
      <c r="U83" s="12"/>
      <c r="AA83" s="13"/>
      <c r="AB83" s="13"/>
      <c r="AC83" s="13"/>
      <c r="AD83" s="13"/>
      <c r="AE83" s="13"/>
    </row>
    <row r="84" spans="1:31" s="2" customFormat="1" ht="22.5" x14ac:dyDescent="0.25">
      <c r="A84" s="1"/>
      <c r="C84" s="61"/>
      <c r="D84" s="61" t="s">
        <v>125</v>
      </c>
      <c r="E84" s="62" t="s">
        <v>126</v>
      </c>
      <c r="F84" s="56" t="s">
        <v>127</v>
      </c>
      <c r="G84" s="63">
        <v>0.34620000000000001</v>
      </c>
      <c r="H84" s="63">
        <v>0.53810000000000002</v>
      </c>
      <c r="I84" s="63">
        <v>4.4566800000000004</v>
      </c>
      <c r="J84" s="49"/>
      <c r="K84" s="11"/>
      <c r="M84" s="4"/>
      <c r="R84" s="4"/>
      <c r="U84" s="12"/>
      <c r="AA84" s="13"/>
      <c r="AB84" s="13"/>
      <c r="AC84" s="13"/>
      <c r="AD84" s="13"/>
      <c r="AE84" s="13"/>
    </row>
    <row r="85" spans="1:31" s="2" customFormat="1" ht="22.5" x14ac:dyDescent="0.25">
      <c r="A85" s="1"/>
      <c r="C85" s="61"/>
      <c r="D85" s="61" t="s">
        <v>128</v>
      </c>
      <c r="E85" s="65" t="s">
        <v>129</v>
      </c>
      <c r="F85" s="56" t="s">
        <v>127</v>
      </c>
      <c r="G85" s="63">
        <v>0.34620000000000001</v>
      </c>
      <c r="H85" s="63">
        <v>0.53810000000000002</v>
      </c>
      <c r="I85" s="63">
        <v>4.4566800000000004</v>
      </c>
      <c r="J85" s="49"/>
      <c r="K85" s="11"/>
      <c r="M85" s="4"/>
      <c r="R85" s="4"/>
      <c r="U85" s="12"/>
      <c r="AA85" s="13"/>
      <c r="AB85" s="13"/>
      <c r="AC85" s="13"/>
      <c r="AD85" s="13"/>
      <c r="AE85" s="13"/>
    </row>
    <row r="86" spans="1:31" ht="22.5" x14ac:dyDescent="0.25">
      <c r="C86" s="61"/>
      <c r="D86" s="61" t="s">
        <v>130</v>
      </c>
      <c r="E86" s="62" t="s">
        <v>131</v>
      </c>
      <c r="F86" s="56" t="s">
        <v>132</v>
      </c>
      <c r="G86" s="63">
        <v>35</v>
      </c>
      <c r="H86" s="63">
        <v>53</v>
      </c>
      <c r="I86" s="63">
        <v>27.02</v>
      </c>
      <c r="J86" s="49"/>
      <c r="K86" s="11"/>
    </row>
    <row r="87" spans="1:31" ht="22.5" x14ac:dyDescent="0.25">
      <c r="C87" s="61"/>
      <c r="D87" s="61" t="s">
        <v>133</v>
      </c>
      <c r="E87" s="62" t="s">
        <v>134</v>
      </c>
      <c r="F87" s="56" t="s">
        <v>132</v>
      </c>
      <c r="G87" s="63">
        <v>0</v>
      </c>
      <c r="H87" s="63">
        <v>0</v>
      </c>
      <c r="I87" s="63">
        <v>0</v>
      </c>
      <c r="J87" s="49"/>
      <c r="K87" s="11"/>
    </row>
    <row r="88" spans="1:31" ht="56.25" x14ac:dyDescent="0.25">
      <c r="C88" s="61"/>
      <c r="D88" s="61" t="s">
        <v>135</v>
      </c>
      <c r="E88" s="62" t="s">
        <v>136</v>
      </c>
      <c r="F88" s="56" t="s">
        <v>2</v>
      </c>
      <c r="G88" s="81">
        <v>0</v>
      </c>
      <c r="H88" s="81">
        <v>0</v>
      </c>
      <c r="I88" s="81">
        <v>0</v>
      </c>
      <c r="J88" s="49"/>
      <c r="K88" s="11"/>
    </row>
    <row r="89" spans="1:31" s="37" customFormat="1" ht="5.25" hidden="1" x14ac:dyDescent="0.25">
      <c r="A89" s="39"/>
      <c r="B89" s="4"/>
      <c r="C89" s="66"/>
      <c r="D89" s="66" t="s">
        <v>137</v>
      </c>
      <c r="E89" s="91"/>
      <c r="F89" s="68"/>
      <c r="G89" s="92"/>
      <c r="H89" s="92"/>
      <c r="I89" s="92"/>
      <c r="J89" s="53"/>
      <c r="K89" s="4"/>
      <c r="L89" s="4"/>
      <c r="M89" s="4"/>
      <c r="N89" s="4"/>
      <c r="O89" s="4"/>
      <c r="P89" s="4"/>
      <c r="Q89" s="4"/>
      <c r="R89" s="4"/>
      <c r="S89" s="4"/>
      <c r="T89" s="4"/>
      <c r="U89" s="35"/>
      <c r="V89" s="4"/>
      <c r="W89" s="4"/>
      <c r="X89" s="4"/>
      <c r="Y89" s="4"/>
      <c r="Z89" s="4"/>
      <c r="AA89" s="36"/>
      <c r="AB89" s="36"/>
      <c r="AC89" s="36"/>
      <c r="AD89" s="36"/>
      <c r="AE89" s="36"/>
    </row>
    <row r="90" spans="1:31" ht="18.75" x14ac:dyDescent="0.25">
      <c r="C90" s="73"/>
      <c r="D90" s="74"/>
      <c r="E90" s="93" t="s">
        <v>106</v>
      </c>
      <c r="F90" s="76"/>
      <c r="G90" s="77"/>
      <c r="H90" s="77"/>
      <c r="I90" s="77"/>
      <c r="J90" s="54"/>
      <c r="K90" s="11"/>
    </row>
    <row r="91" spans="1:31" ht="33.75" x14ac:dyDescent="0.25">
      <c r="C91" s="61"/>
      <c r="D91" s="61" t="s">
        <v>138</v>
      </c>
      <c r="E91" s="62" t="s">
        <v>139</v>
      </c>
      <c r="F91" s="56" t="s">
        <v>13</v>
      </c>
      <c r="G91" s="81">
        <v>0</v>
      </c>
      <c r="H91" s="81">
        <v>0</v>
      </c>
      <c r="I91" s="81">
        <v>0</v>
      </c>
      <c r="J91" s="49"/>
      <c r="K91" s="11"/>
    </row>
    <row r="92" spans="1:31" s="37" customFormat="1" ht="5.25" hidden="1" x14ac:dyDescent="0.25">
      <c r="A92" s="39"/>
      <c r="B92" s="4"/>
      <c r="C92" s="66"/>
      <c r="D92" s="66" t="s">
        <v>140</v>
      </c>
      <c r="E92" s="91"/>
      <c r="F92" s="68"/>
      <c r="G92" s="92"/>
      <c r="H92" s="92"/>
      <c r="I92" s="92"/>
      <c r="J92" s="53"/>
      <c r="K92" s="4"/>
      <c r="L92" s="4"/>
      <c r="M92" s="4"/>
      <c r="N92" s="4"/>
      <c r="O92" s="4"/>
      <c r="P92" s="4"/>
      <c r="Q92" s="4"/>
      <c r="R92" s="4"/>
      <c r="S92" s="4"/>
      <c r="T92" s="4"/>
      <c r="U92" s="35"/>
      <c r="V92" s="4"/>
      <c r="W92" s="4"/>
      <c r="X92" s="4"/>
      <c r="Y92" s="4"/>
      <c r="Z92" s="4"/>
      <c r="AA92" s="36"/>
      <c r="AB92" s="36"/>
      <c r="AC92" s="36"/>
      <c r="AD92" s="36"/>
      <c r="AE92" s="36"/>
    </row>
    <row r="93" spans="1:31" ht="18.75" x14ac:dyDescent="0.25">
      <c r="C93" s="73"/>
      <c r="D93" s="74"/>
      <c r="E93" s="93" t="s">
        <v>106</v>
      </c>
      <c r="F93" s="76"/>
      <c r="G93" s="77"/>
      <c r="H93" s="77"/>
      <c r="I93" s="77"/>
      <c r="J93" s="54"/>
      <c r="K93" s="11"/>
    </row>
    <row r="94" spans="1:31" ht="33.75" x14ac:dyDescent="0.25">
      <c r="C94" s="61"/>
      <c r="D94" s="61" t="s">
        <v>141</v>
      </c>
      <c r="E94" s="62" t="s">
        <v>142</v>
      </c>
      <c r="F94" s="56" t="s">
        <v>13</v>
      </c>
      <c r="G94" s="81">
        <v>0</v>
      </c>
      <c r="H94" s="81">
        <v>0</v>
      </c>
      <c r="I94" s="81">
        <v>0</v>
      </c>
      <c r="J94" s="49"/>
      <c r="K94" s="11"/>
    </row>
    <row r="95" spans="1:31" s="37" customFormat="1" ht="5.25" hidden="1" x14ac:dyDescent="0.25">
      <c r="A95" s="39"/>
      <c r="B95" s="4"/>
      <c r="C95" s="66"/>
      <c r="D95" s="66" t="s">
        <v>143</v>
      </c>
      <c r="E95" s="91"/>
      <c r="F95" s="68"/>
      <c r="G95" s="92"/>
      <c r="H95" s="92"/>
      <c r="I95" s="92"/>
      <c r="J95" s="53"/>
      <c r="K95" s="4"/>
      <c r="L95" s="4"/>
      <c r="M95" s="4"/>
      <c r="N95" s="4"/>
      <c r="O95" s="4"/>
      <c r="P95" s="4"/>
      <c r="Q95" s="4"/>
      <c r="R95" s="4"/>
      <c r="S95" s="4"/>
      <c r="T95" s="4"/>
      <c r="U95" s="35"/>
      <c r="V95" s="4"/>
      <c r="W95" s="4"/>
      <c r="X95" s="4"/>
      <c r="Y95" s="4"/>
      <c r="Z95" s="4"/>
      <c r="AA95" s="36"/>
      <c r="AB95" s="36"/>
      <c r="AC95" s="36"/>
      <c r="AD95" s="36"/>
      <c r="AE95" s="36"/>
    </row>
    <row r="96" spans="1:31" ht="18.75" x14ac:dyDescent="0.25">
      <c r="C96" s="73"/>
      <c r="D96" s="74"/>
      <c r="E96" s="93" t="s">
        <v>106</v>
      </c>
      <c r="F96" s="76"/>
      <c r="G96" s="77"/>
      <c r="H96" s="77"/>
      <c r="I96" s="77"/>
      <c r="J96" s="54"/>
      <c r="K96" s="11"/>
    </row>
    <row r="97" spans="1:31" ht="33.75" x14ac:dyDescent="0.25">
      <c r="C97" s="61"/>
      <c r="D97" s="61" t="s">
        <v>144</v>
      </c>
      <c r="E97" s="62" t="s">
        <v>145</v>
      </c>
      <c r="F97" s="56" t="s">
        <v>146</v>
      </c>
      <c r="G97" s="63">
        <f>G41/G79</f>
        <v>8.1812743874888145</v>
      </c>
      <c r="H97" s="63">
        <f>H41/H79</f>
        <v>2.9780269999260076</v>
      </c>
      <c r="I97" s="63">
        <f>I41/I79</f>
        <v>35.251926881911366</v>
      </c>
      <c r="J97" s="49"/>
      <c r="K97" s="11"/>
    </row>
    <row r="98" spans="1:31" ht="33.75" x14ac:dyDescent="0.25">
      <c r="C98" s="61"/>
      <c r="D98" s="61" t="s">
        <v>147</v>
      </c>
      <c r="E98" s="62" t="s">
        <v>148</v>
      </c>
      <c r="F98" s="56" t="s">
        <v>149</v>
      </c>
      <c r="G98" s="63">
        <v>0</v>
      </c>
      <c r="H98" s="63">
        <v>0</v>
      </c>
      <c r="I98" s="63">
        <v>0</v>
      </c>
      <c r="J98" s="49"/>
      <c r="K98" s="11"/>
    </row>
    <row r="99" spans="1:31" ht="67.5" x14ac:dyDescent="0.25">
      <c r="C99" s="61"/>
      <c r="D99" s="61" t="s">
        <v>150</v>
      </c>
      <c r="E99" s="62" t="s">
        <v>151</v>
      </c>
      <c r="F99" s="56" t="s">
        <v>101</v>
      </c>
      <c r="G99" s="96"/>
      <c r="H99" s="96"/>
      <c r="I99" s="96"/>
      <c r="J99" s="49"/>
      <c r="K99" s="11"/>
    </row>
    <row r="100" spans="1:31" ht="22.5" x14ac:dyDescent="0.25">
      <c r="C100" s="61"/>
      <c r="D100" s="61" t="s">
        <v>152</v>
      </c>
      <c r="E100" s="65" t="s">
        <v>153</v>
      </c>
      <c r="F100" s="56" t="s">
        <v>101</v>
      </c>
      <c r="G100" s="96"/>
      <c r="H100" s="96"/>
      <c r="I100" s="96"/>
      <c r="J100" s="49"/>
      <c r="K100" s="11"/>
    </row>
    <row r="101" spans="1:31" ht="22.5" x14ac:dyDescent="0.25">
      <c r="C101" s="61"/>
      <c r="D101" s="61" t="s">
        <v>154</v>
      </c>
      <c r="E101" s="65" t="s">
        <v>155</v>
      </c>
      <c r="F101" s="56" t="s">
        <v>101</v>
      </c>
      <c r="G101" s="96"/>
      <c r="H101" s="96"/>
      <c r="I101" s="96"/>
      <c r="J101" s="49"/>
      <c r="K101" s="11"/>
    </row>
    <row r="102" spans="1:31" s="37" customFormat="1" ht="5.25" hidden="1" x14ac:dyDescent="0.25">
      <c r="A102" s="39"/>
      <c r="B102" s="4"/>
      <c r="C102" s="34"/>
      <c r="D102" s="40"/>
      <c r="E102" s="41"/>
      <c r="F102" s="42"/>
      <c r="G102" s="43"/>
      <c r="H102" s="43"/>
      <c r="I102" s="43"/>
      <c r="J102" s="4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35"/>
      <c r="V102" s="4"/>
      <c r="W102" s="4"/>
      <c r="X102" s="4"/>
      <c r="Y102" s="4"/>
      <c r="Z102" s="4"/>
      <c r="AA102" s="36"/>
      <c r="AB102" s="36"/>
      <c r="AC102" s="36"/>
      <c r="AD102" s="36"/>
      <c r="AE102" s="36"/>
    </row>
    <row r="103" spans="1:31" ht="10.5" customHeight="1" x14ac:dyDescent="0.25">
      <c r="C103" s="16"/>
    </row>
    <row r="104" spans="1:31" ht="12.75" x14ac:dyDescent="0.25">
      <c r="C104" s="16"/>
      <c r="D104" s="44">
        <v>1</v>
      </c>
      <c r="E104" s="102" t="s">
        <v>156</v>
      </c>
      <c r="F104" s="102"/>
      <c r="G104" s="102"/>
      <c r="H104" s="45"/>
      <c r="I104" s="45"/>
      <c r="J104" s="46"/>
    </row>
    <row r="105" spans="1:31" s="37" customFormat="1" ht="11.25" x14ac:dyDescent="0.25">
      <c r="A105" s="39"/>
      <c r="B105" s="4"/>
      <c r="C105" s="47"/>
      <c r="E105" s="48" t="s">
        <v>157</v>
      </c>
      <c r="F105" s="15"/>
      <c r="G105" s="15"/>
      <c r="H105" s="15"/>
      <c r="I105" s="15"/>
      <c r="K105" s="2"/>
      <c r="L105" s="2"/>
      <c r="M105" s="4"/>
      <c r="N105" s="2"/>
      <c r="O105" s="2"/>
      <c r="P105" s="2"/>
      <c r="Q105" s="2"/>
      <c r="R105" s="4"/>
      <c r="S105" s="2"/>
      <c r="T105" s="2"/>
      <c r="U105" s="12"/>
      <c r="V105" s="2"/>
      <c r="W105" s="2"/>
      <c r="X105" s="2"/>
      <c r="Y105" s="2"/>
      <c r="Z105" s="2"/>
      <c r="AA105" s="13"/>
      <c r="AB105" s="36"/>
      <c r="AC105" s="36"/>
      <c r="AD105" s="36"/>
      <c r="AE105" s="36"/>
    </row>
    <row r="106" spans="1:31" s="37" customFormat="1" ht="10.5" customHeight="1" x14ac:dyDescent="0.25">
      <c r="A106" s="39"/>
      <c r="B106" s="4"/>
      <c r="C106" s="47"/>
      <c r="K106" s="2"/>
      <c r="L106" s="2"/>
      <c r="M106" s="4"/>
      <c r="N106" s="2"/>
      <c r="O106" s="2"/>
      <c r="P106" s="2"/>
      <c r="Q106" s="2"/>
      <c r="R106" s="4"/>
      <c r="S106" s="2"/>
      <c r="T106" s="2"/>
      <c r="U106" s="12"/>
      <c r="V106" s="2"/>
      <c r="W106" s="2"/>
      <c r="X106" s="2"/>
      <c r="Y106" s="2"/>
      <c r="Z106" s="2"/>
      <c r="AA106" s="13"/>
      <c r="AB106" s="36"/>
      <c r="AC106" s="36"/>
      <c r="AD106" s="36"/>
      <c r="AE106" s="36"/>
    </row>
    <row r="107" spans="1:31" s="37" customFormat="1" ht="10.5" customHeight="1" x14ac:dyDescent="0.25">
      <c r="A107" s="39"/>
      <c r="B107" s="4"/>
      <c r="C107" s="47"/>
      <c r="K107" s="2"/>
      <c r="L107" s="2"/>
      <c r="M107" s="4"/>
      <c r="N107" s="2"/>
      <c r="O107" s="2"/>
      <c r="P107" s="2"/>
      <c r="Q107" s="2"/>
      <c r="R107" s="4"/>
      <c r="S107" s="2"/>
      <c r="T107" s="2"/>
      <c r="U107" s="12"/>
      <c r="V107" s="2"/>
      <c r="W107" s="2"/>
      <c r="X107" s="2"/>
      <c r="Y107" s="2"/>
      <c r="Z107" s="2"/>
      <c r="AA107" s="13"/>
      <c r="AB107" s="36"/>
      <c r="AC107" s="36"/>
      <c r="AD107" s="36"/>
      <c r="AE107" s="36"/>
    </row>
    <row r="108" spans="1:31" s="37" customFormat="1" ht="10.5" customHeight="1" x14ac:dyDescent="0.25">
      <c r="A108" s="39"/>
      <c r="B108" s="4"/>
      <c r="C108" s="47"/>
      <c r="G108" s="36" t="str">
        <f>IF(G29-G30 &lt;&gt;G64,"WARNING","")</f>
        <v>WARNING</v>
      </c>
      <c r="H108" s="36" t="str">
        <f>IF(H29-H30 &lt;&gt;H64,"WARNING","")</f>
        <v>WARNING</v>
      </c>
      <c r="I108" s="36" t="str">
        <f>IF(I29-I30 &lt;&gt;I64,"WARNING","")</f>
        <v>WARNING</v>
      </c>
      <c r="K108" s="2"/>
      <c r="L108" s="2"/>
      <c r="M108" s="4"/>
      <c r="N108" s="2"/>
      <c r="O108" s="2"/>
      <c r="P108" s="2"/>
      <c r="Q108" s="2"/>
      <c r="R108" s="4"/>
      <c r="S108" s="2"/>
      <c r="T108" s="2"/>
      <c r="U108" s="12"/>
      <c r="V108" s="2"/>
      <c r="W108" s="2"/>
      <c r="X108" s="2"/>
      <c r="Y108" s="2"/>
      <c r="Z108" s="2"/>
      <c r="AA108" s="13"/>
      <c r="AB108" s="36"/>
      <c r="AC108" s="36"/>
      <c r="AD108" s="36"/>
      <c r="AE108" s="36"/>
    </row>
    <row r="109" spans="1:31" s="37" customFormat="1" ht="10.5" customHeight="1" x14ac:dyDescent="0.25">
      <c r="A109" s="39"/>
      <c r="B109" s="4"/>
      <c r="C109" s="47"/>
      <c r="K109" s="2"/>
      <c r="L109" s="2"/>
      <c r="M109" s="4"/>
      <c r="N109" s="2"/>
      <c r="O109" s="2"/>
      <c r="P109" s="2"/>
      <c r="Q109" s="2"/>
      <c r="R109" s="4"/>
      <c r="S109" s="2"/>
      <c r="T109" s="2"/>
      <c r="U109" s="12"/>
      <c r="V109" s="2"/>
      <c r="W109" s="2"/>
      <c r="X109" s="2"/>
      <c r="Y109" s="2"/>
      <c r="Z109" s="2"/>
      <c r="AA109" s="13"/>
      <c r="AB109" s="36"/>
      <c r="AC109" s="36"/>
      <c r="AD109" s="36"/>
      <c r="AE109" s="36"/>
    </row>
    <row r="110" spans="1:31" s="37" customFormat="1" ht="10.5" customHeight="1" x14ac:dyDescent="0.25">
      <c r="A110" s="39"/>
      <c r="B110" s="4"/>
      <c r="C110" s="47"/>
      <c r="K110" s="2"/>
      <c r="L110" s="2"/>
      <c r="M110" s="4"/>
      <c r="N110" s="2"/>
      <c r="O110" s="2"/>
      <c r="P110" s="2"/>
      <c r="Q110" s="2"/>
      <c r="R110" s="4"/>
      <c r="S110" s="2"/>
      <c r="T110" s="2"/>
      <c r="U110" s="12"/>
      <c r="V110" s="2"/>
      <c r="W110" s="2"/>
      <c r="X110" s="2"/>
      <c r="Y110" s="2"/>
      <c r="Z110" s="2"/>
      <c r="AA110" s="13"/>
      <c r="AB110" s="36"/>
      <c r="AC110" s="36"/>
      <c r="AD110" s="36"/>
      <c r="AE110" s="36"/>
    </row>
    <row r="111" spans="1:31" s="37" customFormat="1" ht="10.5" customHeight="1" x14ac:dyDescent="0.25">
      <c r="A111" s="39"/>
      <c r="B111" s="4"/>
      <c r="C111" s="47"/>
      <c r="K111" s="2"/>
      <c r="L111" s="2"/>
      <c r="M111" s="4"/>
      <c r="N111" s="2"/>
      <c r="O111" s="2"/>
      <c r="P111" s="2"/>
      <c r="Q111" s="2"/>
      <c r="R111" s="4"/>
      <c r="S111" s="2"/>
      <c r="T111" s="2"/>
      <c r="U111" s="12"/>
      <c r="V111" s="2"/>
      <c r="W111" s="2"/>
      <c r="X111" s="2"/>
      <c r="Y111" s="2"/>
      <c r="Z111" s="2"/>
      <c r="AA111" s="13"/>
      <c r="AB111" s="36"/>
      <c r="AC111" s="36"/>
      <c r="AD111" s="36"/>
      <c r="AE111" s="36"/>
    </row>
    <row r="112" spans="1:31" s="37" customFormat="1" ht="10.5" customHeight="1" x14ac:dyDescent="0.25">
      <c r="A112" s="39"/>
      <c r="B112" s="4"/>
      <c r="C112" s="47"/>
      <c r="K112" s="2"/>
      <c r="L112" s="2"/>
      <c r="M112" s="4"/>
      <c r="N112" s="2"/>
      <c r="O112" s="2"/>
      <c r="P112" s="2"/>
      <c r="Q112" s="2"/>
      <c r="R112" s="4"/>
      <c r="S112" s="2"/>
      <c r="T112" s="2"/>
      <c r="U112" s="12"/>
      <c r="V112" s="2"/>
      <c r="W112" s="2"/>
      <c r="X112" s="2"/>
      <c r="Y112" s="2"/>
      <c r="Z112" s="2"/>
      <c r="AA112" s="13"/>
      <c r="AB112" s="36"/>
      <c r="AC112" s="36"/>
      <c r="AD112" s="36"/>
      <c r="AE112" s="36"/>
    </row>
    <row r="113" spans="1:31" s="37" customFormat="1" ht="10.5" customHeight="1" x14ac:dyDescent="0.25">
      <c r="A113" s="39"/>
      <c r="B113" s="4"/>
      <c r="C113" s="47"/>
      <c r="K113" s="2"/>
      <c r="L113" s="2"/>
      <c r="M113" s="4"/>
      <c r="N113" s="2"/>
      <c r="O113" s="2"/>
      <c r="P113" s="2"/>
      <c r="Q113" s="2"/>
      <c r="R113" s="4"/>
      <c r="S113" s="2"/>
      <c r="T113" s="2"/>
      <c r="U113" s="12"/>
      <c r="V113" s="2"/>
      <c r="W113" s="2"/>
      <c r="X113" s="2"/>
      <c r="Y113" s="2"/>
      <c r="Z113" s="2"/>
      <c r="AA113" s="13"/>
      <c r="AB113" s="36"/>
      <c r="AC113" s="36"/>
      <c r="AD113" s="36"/>
      <c r="AE113" s="36"/>
    </row>
    <row r="114" spans="1:31" s="37" customFormat="1" ht="10.5" customHeight="1" x14ac:dyDescent="0.25">
      <c r="A114" s="39"/>
      <c r="B114" s="4"/>
      <c r="C114" s="47"/>
      <c r="K114" s="2"/>
      <c r="L114" s="2"/>
      <c r="M114" s="4"/>
      <c r="N114" s="2"/>
      <c r="O114" s="2"/>
      <c r="P114" s="2"/>
      <c r="Q114" s="2"/>
      <c r="R114" s="4"/>
      <c r="S114" s="2"/>
      <c r="T114" s="2"/>
      <c r="U114" s="12"/>
      <c r="V114" s="2"/>
      <c r="W114" s="2"/>
      <c r="X114" s="2"/>
      <c r="Y114" s="2"/>
      <c r="Z114" s="2"/>
      <c r="AA114" s="13"/>
      <c r="AB114" s="36"/>
      <c r="AC114" s="36"/>
      <c r="AD114" s="36"/>
      <c r="AE114" s="36"/>
    </row>
    <row r="115" spans="1:31" s="37" customFormat="1" ht="10.5" customHeight="1" x14ac:dyDescent="0.25">
      <c r="A115" s="39"/>
      <c r="B115" s="4"/>
      <c r="C115" s="47"/>
      <c r="K115" s="2"/>
      <c r="L115" s="2"/>
      <c r="M115" s="4"/>
      <c r="N115" s="2"/>
      <c r="O115" s="2"/>
      <c r="P115" s="2"/>
      <c r="Q115" s="2"/>
      <c r="R115" s="4"/>
      <c r="S115" s="2"/>
      <c r="T115" s="2"/>
      <c r="U115" s="12"/>
      <c r="V115" s="2"/>
      <c r="W115" s="2"/>
      <c r="X115" s="2"/>
      <c r="Y115" s="2"/>
      <c r="Z115" s="2"/>
      <c r="AA115" s="13"/>
      <c r="AB115" s="36"/>
      <c r="AC115" s="36"/>
      <c r="AD115" s="36"/>
      <c r="AE115" s="36"/>
    </row>
    <row r="116" spans="1:31" s="37" customFormat="1" ht="10.5" customHeight="1" x14ac:dyDescent="0.25">
      <c r="A116" s="39"/>
      <c r="B116" s="4"/>
      <c r="C116" s="47"/>
      <c r="K116" s="2"/>
      <c r="L116" s="2"/>
      <c r="M116" s="4"/>
      <c r="N116" s="2"/>
      <c r="O116" s="2"/>
      <c r="P116" s="2"/>
      <c r="Q116" s="2"/>
      <c r="R116" s="4"/>
      <c r="S116" s="2"/>
      <c r="T116" s="2"/>
      <c r="U116" s="12"/>
      <c r="V116" s="2"/>
      <c r="W116" s="2"/>
      <c r="X116" s="2"/>
      <c r="Y116" s="2"/>
      <c r="Z116" s="2"/>
      <c r="AA116" s="13"/>
      <c r="AB116" s="36"/>
      <c r="AC116" s="36"/>
      <c r="AD116" s="36"/>
      <c r="AE116" s="36"/>
    </row>
    <row r="117" spans="1:31" s="37" customFormat="1" ht="10.5" customHeight="1" x14ac:dyDescent="0.25">
      <c r="A117" s="39"/>
      <c r="B117" s="4"/>
      <c r="C117" s="47"/>
      <c r="K117" s="2"/>
      <c r="L117" s="2"/>
      <c r="M117" s="4"/>
      <c r="N117" s="2"/>
      <c r="O117" s="2"/>
      <c r="P117" s="2"/>
      <c r="Q117" s="2"/>
      <c r="R117" s="4"/>
      <c r="S117" s="2"/>
      <c r="T117" s="2"/>
      <c r="U117" s="12"/>
      <c r="V117" s="2"/>
      <c r="W117" s="2"/>
      <c r="X117" s="2"/>
      <c r="Y117" s="2"/>
      <c r="Z117" s="2"/>
      <c r="AA117" s="13"/>
      <c r="AB117" s="36"/>
      <c r="AC117" s="36"/>
      <c r="AD117" s="36"/>
      <c r="AE117" s="36"/>
    </row>
    <row r="118" spans="1:31" s="37" customFormat="1" ht="10.5" customHeight="1" x14ac:dyDescent="0.25">
      <c r="A118" s="39"/>
      <c r="B118" s="4"/>
      <c r="C118" s="47"/>
      <c r="K118" s="2"/>
      <c r="L118" s="2"/>
      <c r="M118" s="4"/>
      <c r="N118" s="2"/>
      <c r="O118" s="2"/>
      <c r="P118" s="2"/>
      <c r="Q118" s="2"/>
      <c r="R118" s="4"/>
      <c r="S118" s="2"/>
      <c r="T118" s="2"/>
      <c r="U118" s="12"/>
      <c r="V118" s="2"/>
      <c r="W118" s="2"/>
      <c r="X118" s="2"/>
      <c r="Y118" s="2"/>
      <c r="Z118" s="2"/>
      <c r="AA118" s="13"/>
      <c r="AB118" s="36"/>
      <c r="AC118" s="36"/>
      <c r="AD118" s="36"/>
      <c r="AE118" s="36"/>
    </row>
    <row r="119" spans="1:31" s="37" customFormat="1" ht="10.5" customHeight="1" x14ac:dyDescent="0.25">
      <c r="A119" s="39"/>
      <c r="B119" s="4"/>
      <c r="C119" s="47"/>
      <c r="K119" s="2"/>
      <c r="L119" s="2"/>
      <c r="M119" s="4"/>
      <c r="N119" s="2"/>
      <c r="O119" s="2"/>
      <c r="P119" s="2"/>
      <c r="Q119" s="2"/>
      <c r="R119" s="4"/>
      <c r="S119" s="2"/>
      <c r="T119" s="2"/>
      <c r="U119" s="12"/>
      <c r="V119" s="2"/>
      <c r="W119" s="2"/>
      <c r="X119" s="2"/>
      <c r="Y119" s="2"/>
      <c r="Z119" s="2"/>
      <c r="AA119" s="13"/>
      <c r="AB119" s="36"/>
      <c r="AC119" s="36"/>
      <c r="AD119" s="36"/>
      <c r="AE119" s="36"/>
    </row>
    <row r="120" spans="1:31" s="37" customFormat="1" ht="10.5" customHeight="1" x14ac:dyDescent="0.25">
      <c r="A120" s="39"/>
      <c r="B120" s="4"/>
      <c r="C120" s="47"/>
      <c r="K120" s="2"/>
      <c r="L120" s="2"/>
      <c r="M120" s="4"/>
      <c r="N120" s="2"/>
      <c r="O120" s="2"/>
      <c r="P120" s="2"/>
      <c r="Q120" s="2"/>
      <c r="R120" s="4"/>
      <c r="S120" s="2"/>
      <c r="T120" s="2"/>
      <c r="U120" s="12"/>
      <c r="V120" s="2"/>
      <c r="W120" s="2"/>
      <c r="X120" s="2"/>
      <c r="Y120" s="2"/>
      <c r="Z120" s="2"/>
      <c r="AA120" s="13"/>
      <c r="AB120" s="36"/>
      <c r="AC120" s="36"/>
      <c r="AD120" s="36"/>
      <c r="AE120" s="36"/>
    </row>
    <row r="121" spans="1:31" s="37" customFormat="1" ht="10.5" customHeight="1" x14ac:dyDescent="0.25">
      <c r="A121" s="39"/>
      <c r="B121" s="4"/>
      <c r="C121" s="47"/>
      <c r="K121" s="2"/>
      <c r="L121" s="2"/>
      <c r="M121" s="4"/>
      <c r="N121" s="2"/>
      <c r="O121" s="2"/>
      <c r="P121" s="2"/>
      <c r="Q121" s="2"/>
      <c r="R121" s="4"/>
      <c r="S121" s="2"/>
      <c r="T121" s="2"/>
      <c r="U121" s="12"/>
      <c r="V121" s="2"/>
      <c r="W121" s="2"/>
      <c r="X121" s="2"/>
      <c r="Y121" s="2"/>
      <c r="Z121" s="2"/>
      <c r="AA121" s="13"/>
      <c r="AB121" s="36"/>
      <c r="AC121" s="36"/>
      <c r="AD121" s="36"/>
      <c r="AE121" s="36"/>
    </row>
    <row r="122" spans="1:31" s="37" customFormat="1" ht="10.5" customHeight="1" x14ac:dyDescent="0.25">
      <c r="A122" s="39"/>
      <c r="B122" s="4"/>
      <c r="C122" s="47"/>
      <c r="K122" s="2"/>
      <c r="L122" s="2"/>
      <c r="M122" s="4"/>
      <c r="N122" s="2"/>
      <c r="O122" s="2"/>
      <c r="P122" s="2"/>
      <c r="Q122" s="2"/>
      <c r="R122" s="4"/>
      <c r="S122" s="2"/>
      <c r="T122" s="2"/>
      <c r="U122" s="12"/>
      <c r="V122" s="2"/>
      <c r="W122" s="2"/>
      <c r="X122" s="2"/>
      <c r="Y122" s="2"/>
      <c r="Z122" s="2"/>
      <c r="AA122" s="13"/>
      <c r="AB122" s="36"/>
      <c r="AC122" s="36"/>
      <c r="AD122" s="36"/>
      <c r="AE122" s="36"/>
    </row>
    <row r="123" spans="1:31" s="37" customFormat="1" ht="10.5" customHeight="1" x14ac:dyDescent="0.25">
      <c r="A123" s="39"/>
      <c r="B123" s="4"/>
      <c r="C123" s="47"/>
      <c r="K123" s="2"/>
      <c r="L123" s="2"/>
      <c r="M123" s="4"/>
      <c r="N123" s="2"/>
      <c r="O123" s="2"/>
      <c r="P123" s="2"/>
      <c r="Q123" s="2"/>
      <c r="R123" s="4"/>
      <c r="S123" s="2"/>
      <c r="T123" s="2"/>
      <c r="U123" s="12"/>
      <c r="V123" s="2"/>
      <c r="W123" s="2"/>
      <c r="X123" s="2"/>
      <c r="Y123" s="2"/>
      <c r="Z123" s="2"/>
      <c r="AA123" s="13"/>
      <c r="AB123" s="36"/>
      <c r="AC123" s="36"/>
      <c r="AD123" s="36"/>
      <c r="AE123" s="36"/>
    </row>
    <row r="124" spans="1:31" s="37" customFormat="1" ht="10.5" customHeight="1" x14ac:dyDescent="0.25">
      <c r="A124" s="39"/>
      <c r="B124" s="4"/>
      <c r="C124" s="47"/>
      <c r="K124" s="2"/>
      <c r="L124" s="2"/>
      <c r="M124" s="4"/>
      <c r="N124" s="2"/>
      <c r="O124" s="2"/>
      <c r="P124" s="2"/>
      <c r="Q124" s="2"/>
      <c r="R124" s="4"/>
      <c r="S124" s="2"/>
      <c r="T124" s="2"/>
      <c r="U124" s="12"/>
      <c r="V124" s="2"/>
      <c r="W124" s="2"/>
      <c r="X124" s="2"/>
      <c r="Y124" s="2"/>
      <c r="Z124" s="2"/>
      <c r="AA124" s="13"/>
      <c r="AB124" s="36"/>
      <c r="AC124" s="36"/>
      <c r="AD124" s="36"/>
      <c r="AE124" s="36"/>
    </row>
    <row r="125" spans="1:31" s="37" customFormat="1" ht="10.5" customHeight="1" x14ac:dyDescent="0.25">
      <c r="A125" s="39"/>
      <c r="B125" s="4"/>
      <c r="C125" s="47"/>
      <c r="K125" s="2"/>
      <c r="L125" s="2"/>
      <c r="M125" s="4"/>
      <c r="N125" s="2"/>
      <c r="O125" s="2"/>
      <c r="P125" s="2"/>
      <c r="Q125" s="2"/>
      <c r="R125" s="4"/>
      <c r="S125" s="2"/>
      <c r="T125" s="2"/>
      <c r="U125" s="12"/>
      <c r="V125" s="2"/>
      <c r="W125" s="2"/>
      <c r="X125" s="2"/>
      <c r="Y125" s="2"/>
      <c r="Z125" s="2"/>
      <c r="AA125" s="13"/>
      <c r="AB125" s="36"/>
      <c r="AC125" s="36"/>
      <c r="AD125" s="36"/>
      <c r="AE125" s="36"/>
    </row>
    <row r="126" spans="1:31" s="37" customFormat="1" ht="10.5" customHeight="1" x14ac:dyDescent="0.25">
      <c r="A126" s="39"/>
      <c r="B126" s="4"/>
      <c r="C126" s="47"/>
      <c r="K126" s="2"/>
      <c r="L126" s="2"/>
      <c r="M126" s="4"/>
      <c r="N126" s="2"/>
      <c r="O126" s="2"/>
      <c r="P126" s="2"/>
      <c r="Q126" s="2"/>
      <c r="R126" s="4"/>
      <c r="S126" s="2"/>
      <c r="T126" s="2"/>
      <c r="U126" s="12"/>
      <c r="V126" s="2"/>
      <c r="W126" s="2"/>
      <c r="X126" s="2"/>
      <c r="Y126" s="2"/>
      <c r="Z126" s="2"/>
      <c r="AA126" s="13"/>
      <c r="AB126" s="36"/>
      <c r="AC126" s="36"/>
      <c r="AD126" s="36"/>
      <c r="AE126" s="36"/>
    </row>
    <row r="127" spans="1:31" s="37" customFormat="1" ht="10.5" customHeight="1" x14ac:dyDescent="0.25">
      <c r="A127" s="39"/>
      <c r="B127" s="4"/>
      <c r="C127" s="47"/>
      <c r="K127" s="2"/>
      <c r="L127" s="2"/>
      <c r="M127" s="4"/>
      <c r="N127" s="2"/>
      <c r="O127" s="2"/>
      <c r="P127" s="2"/>
      <c r="Q127" s="2"/>
      <c r="R127" s="4"/>
      <c r="S127" s="2"/>
      <c r="T127" s="2"/>
      <c r="U127" s="12"/>
      <c r="V127" s="2"/>
      <c r="W127" s="2"/>
      <c r="X127" s="2"/>
      <c r="Y127" s="2"/>
      <c r="Z127" s="2"/>
      <c r="AA127" s="13"/>
      <c r="AB127" s="36"/>
      <c r="AC127" s="36"/>
      <c r="AD127" s="36"/>
      <c r="AE127" s="36"/>
    </row>
    <row r="128" spans="1:31" s="37" customFormat="1" ht="10.5" customHeight="1" x14ac:dyDescent="0.25">
      <c r="A128" s="39"/>
      <c r="B128" s="4"/>
      <c r="C128" s="47"/>
      <c r="K128" s="2"/>
      <c r="L128" s="2"/>
      <c r="M128" s="4"/>
      <c r="N128" s="2"/>
      <c r="O128" s="2"/>
      <c r="P128" s="2"/>
      <c r="Q128" s="2"/>
      <c r="R128" s="4"/>
      <c r="S128" s="2"/>
      <c r="T128" s="2"/>
      <c r="U128" s="12"/>
      <c r="V128" s="2"/>
      <c r="W128" s="2"/>
      <c r="X128" s="2"/>
      <c r="Y128" s="2"/>
      <c r="Z128" s="2"/>
      <c r="AA128" s="13"/>
      <c r="AB128" s="36"/>
      <c r="AC128" s="36"/>
      <c r="AD128" s="36"/>
      <c r="AE128" s="36"/>
    </row>
    <row r="129" spans="1:31" s="37" customFormat="1" ht="10.5" customHeight="1" x14ac:dyDescent="0.25">
      <c r="A129" s="39"/>
      <c r="B129" s="4"/>
      <c r="C129" s="47"/>
      <c r="K129" s="2"/>
      <c r="L129" s="2"/>
      <c r="M129" s="4"/>
      <c r="N129" s="2"/>
      <c r="O129" s="2"/>
      <c r="P129" s="2"/>
      <c r="Q129" s="2"/>
      <c r="R129" s="4"/>
      <c r="S129" s="2"/>
      <c r="T129" s="2"/>
      <c r="U129" s="12"/>
      <c r="V129" s="2"/>
      <c r="W129" s="2"/>
      <c r="X129" s="2"/>
      <c r="Y129" s="2"/>
      <c r="Z129" s="2"/>
      <c r="AA129" s="13"/>
      <c r="AB129" s="36"/>
      <c r="AC129" s="36"/>
      <c r="AD129" s="36"/>
      <c r="AE129" s="36"/>
    </row>
    <row r="130" spans="1:31" s="37" customFormat="1" ht="10.5" customHeight="1" x14ac:dyDescent="0.25">
      <c r="A130" s="39"/>
      <c r="B130" s="4"/>
      <c r="C130" s="47"/>
      <c r="K130" s="2"/>
      <c r="L130" s="2"/>
      <c r="M130" s="4"/>
      <c r="N130" s="2"/>
      <c r="O130" s="2"/>
      <c r="P130" s="2"/>
      <c r="Q130" s="2"/>
      <c r="R130" s="4"/>
      <c r="S130" s="2"/>
      <c r="T130" s="2"/>
      <c r="U130" s="12"/>
      <c r="V130" s="2"/>
      <c r="W130" s="2"/>
      <c r="X130" s="2"/>
      <c r="Y130" s="2"/>
      <c r="Z130" s="2"/>
      <c r="AA130" s="13"/>
      <c r="AB130" s="36"/>
      <c r="AC130" s="36"/>
      <c r="AD130" s="36"/>
      <c r="AE130" s="36"/>
    </row>
    <row r="131" spans="1:31" s="37" customFormat="1" ht="10.5" customHeight="1" x14ac:dyDescent="0.25">
      <c r="A131" s="39"/>
      <c r="B131" s="4"/>
      <c r="C131" s="47"/>
      <c r="K131" s="2"/>
      <c r="L131" s="2"/>
      <c r="M131" s="4"/>
      <c r="N131" s="2"/>
      <c r="O131" s="2"/>
      <c r="P131" s="2"/>
      <c r="Q131" s="2"/>
      <c r="R131" s="4"/>
      <c r="S131" s="2"/>
      <c r="T131" s="2"/>
      <c r="U131" s="12"/>
      <c r="V131" s="2"/>
      <c r="W131" s="2"/>
      <c r="X131" s="2"/>
      <c r="Y131" s="2"/>
      <c r="Z131" s="2"/>
      <c r="AA131" s="13"/>
      <c r="AB131" s="36"/>
      <c r="AC131" s="36"/>
      <c r="AD131" s="36"/>
      <c r="AE131" s="36"/>
    </row>
    <row r="132" spans="1:31" s="37" customFormat="1" ht="10.5" customHeight="1" x14ac:dyDescent="0.25">
      <c r="A132" s="39"/>
      <c r="B132" s="4"/>
      <c r="C132" s="47"/>
      <c r="K132" s="2"/>
      <c r="L132" s="2"/>
      <c r="M132" s="4"/>
      <c r="N132" s="2"/>
      <c r="O132" s="2"/>
      <c r="P132" s="2"/>
      <c r="Q132" s="2"/>
      <c r="R132" s="4"/>
      <c r="S132" s="2"/>
      <c r="T132" s="2"/>
      <c r="U132" s="12"/>
      <c r="V132" s="2"/>
      <c r="W132" s="2"/>
      <c r="X132" s="2"/>
      <c r="Y132" s="2"/>
      <c r="Z132" s="2"/>
      <c r="AA132" s="13"/>
      <c r="AB132" s="36"/>
      <c r="AC132" s="36"/>
      <c r="AD132" s="36"/>
      <c r="AE132" s="36"/>
    </row>
    <row r="133" spans="1:31" s="37" customFormat="1" ht="10.5" customHeight="1" x14ac:dyDescent="0.25">
      <c r="A133" s="39"/>
      <c r="B133" s="4"/>
      <c r="C133" s="47"/>
      <c r="K133" s="2"/>
      <c r="L133" s="2"/>
      <c r="M133" s="4"/>
      <c r="N133" s="2"/>
      <c r="O133" s="2"/>
      <c r="P133" s="2"/>
      <c r="Q133" s="2"/>
      <c r="R133" s="4"/>
      <c r="S133" s="2"/>
      <c r="T133" s="2"/>
      <c r="U133" s="12"/>
      <c r="V133" s="2"/>
      <c r="W133" s="2"/>
      <c r="X133" s="2"/>
      <c r="Y133" s="2"/>
      <c r="Z133" s="2"/>
      <c r="AA133" s="13"/>
      <c r="AB133" s="36"/>
      <c r="AC133" s="36"/>
      <c r="AD133" s="36"/>
      <c r="AE133" s="36"/>
    </row>
    <row r="134" spans="1:31" s="37" customFormat="1" ht="10.5" customHeight="1" x14ac:dyDescent="0.25">
      <c r="A134" s="39"/>
      <c r="B134" s="4"/>
      <c r="C134" s="47"/>
      <c r="K134" s="2"/>
      <c r="L134" s="2"/>
      <c r="M134" s="4"/>
      <c r="N134" s="2"/>
      <c r="O134" s="2"/>
      <c r="P134" s="2"/>
      <c r="Q134" s="2"/>
      <c r="R134" s="4"/>
      <c r="S134" s="2"/>
      <c r="T134" s="2"/>
      <c r="U134" s="12"/>
      <c r="V134" s="2"/>
      <c r="W134" s="2"/>
      <c r="X134" s="2"/>
      <c r="Y134" s="2"/>
      <c r="Z134" s="2"/>
      <c r="AA134" s="13"/>
      <c r="AB134" s="36"/>
      <c r="AC134" s="36"/>
      <c r="AD134" s="36"/>
      <c r="AE134" s="36"/>
    </row>
    <row r="135" spans="1:31" s="37" customFormat="1" ht="10.5" customHeight="1" x14ac:dyDescent="0.25">
      <c r="A135" s="39"/>
      <c r="B135" s="4"/>
      <c r="C135" s="47"/>
      <c r="K135" s="2"/>
      <c r="L135" s="2"/>
      <c r="M135" s="4"/>
      <c r="N135" s="2"/>
      <c r="O135" s="2"/>
      <c r="P135" s="2"/>
      <c r="Q135" s="2"/>
      <c r="R135" s="4"/>
      <c r="S135" s="2"/>
      <c r="T135" s="2"/>
      <c r="U135" s="12"/>
      <c r="V135" s="2"/>
      <c r="W135" s="2"/>
      <c r="X135" s="2"/>
      <c r="Y135" s="2"/>
      <c r="Z135" s="2"/>
      <c r="AA135" s="13"/>
      <c r="AB135" s="36"/>
      <c r="AC135" s="36"/>
      <c r="AD135" s="36"/>
      <c r="AE135" s="36"/>
    </row>
    <row r="136" spans="1:31" s="37" customFormat="1" ht="10.5" customHeight="1" x14ac:dyDescent="0.25">
      <c r="A136" s="39"/>
      <c r="B136" s="4"/>
      <c r="C136" s="47"/>
      <c r="K136" s="2"/>
      <c r="L136" s="2"/>
      <c r="M136" s="4"/>
      <c r="N136" s="2"/>
      <c r="O136" s="2"/>
      <c r="P136" s="2"/>
      <c r="Q136" s="2"/>
      <c r="R136" s="4"/>
      <c r="S136" s="2"/>
      <c r="T136" s="2"/>
      <c r="U136" s="12"/>
      <c r="V136" s="2"/>
      <c r="W136" s="2"/>
      <c r="X136" s="2"/>
      <c r="Y136" s="2"/>
      <c r="Z136" s="2"/>
      <c r="AA136" s="13"/>
      <c r="AB136" s="36"/>
      <c r="AC136" s="36"/>
      <c r="AD136" s="36"/>
      <c r="AE136" s="36"/>
    </row>
    <row r="137" spans="1:31" s="37" customFormat="1" ht="10.5" customHeight="1" x14ac:dyDescent="0.25">
      <c r="A137" s="39"/>
      <c r="B137" s="4"/>
      <c r="C137" s="47"/>
      <c r="K137" s="2"/>
      <c r="L137" s="2"/>
      <c r="M137" s="4"/>
      <c r="N137" s="2"/>
      <c r="O137" s="2"/>
      <c r="P137" s="2"/>
      <c r="Q137" s="2"/>
      <c r="R137" s="4"/>
      <c r="S137" s="2"/>
      <c r="T137" s="2"/>
      <c r="U137" s="12"/>
      <c r="V137" s="2"/>
      <c r="W137" s="2"/>
      <c r="X137" s="2"/>
      <c r="Y137" s="2"/>
      <c r="Z137" s="2"/>
      <c r="AA137" s="13"/>
      <c r="AB137" s="36"/>
      <c r="AC137" s="36"/>
      <c r="AD137" s="36"/>
      <c r="AE137" s="36"/>
    </row>
    <row r="138" spans="1:31" s="37" customFormat="1" ht="10.5" customHeight="1" x14ac:dyDescent="0.25">
      <c r="A138" s="39"/>
      <c r="B138" s="4"/>
      <c r="C138" s="47"/>
      <c r="K138" s="2"/>
      <c r="L138" s="2"/>
      <c r="M138" s="4"/>
      <c r="N138" s="2"/>
      <c r="O138" s="2"/>
      <c r="P138" s="2"/>
      <c r="Q138" s="2"/>
      <c r="R138" s="4"/>
      <c r="S138" s="2"/>
      <c r="T138" s="2"/>
      <c r="U138" s="12"/>
      <c r="V138" s="2"/>
      <c r="W138" s="2"/>
      <c r="X138" s="2"/>
      <c r="Y138" s="2"/>
      <c r="Z138" s="2"/>
      <c r="AA138" s="13"/>
      <c r="AB138" s="36"/>
      <c r="AC138" s="36"/>
      <c r="AD138" s="36"/>
      <c r="AE138" s="36"/>
    </row>
    <row r="139" spans="1:31" s="37" customFormat="1" ht="10.5" customHeight="1" x14ac:dyDescent="0.25">
      <c r="A139" s="39"/>
      <c r="B139" s="4"/>
      <c r="C139" s="47"/>
      <c r="K139" s="2"/>
      <c r="L139" s="2"/>
      <c r="M139" s="4"/>
      <c r="N139" s="2"/>
      <c r="O139" s="2"/>
      <c r="P139" s="2"/>
      <c r="Q139" s="2"/>
      <c r="R139" s="4"/>
      <c r="S139" s="2"/>
      <c r="T139" s="2"/>
      <c r="U139" s="12"/>
      <c r="V139" s="2"/>
      <c r="W139" s="2"/>
      <c r="X139" s="2"/>
      <c r="Y139" s="2"/>
      <c r="Z139" s="2"/>
      <c r="AA139" s="13"/>
      <c r="AB139" s="36"/>
      <c r="AC139" s="36"/>
      <c r="AD139" s="36"/>
      <c r="AE139" s="36"/>
    </row>
    <row r="140" spans="1:31" s="37" customFormat="1" ht="10.5" customHeight="1" x14ac:dyDescent="0.25">
      <c r="A140" s="39"/>
      <c r="B140" s="4"/>
      <c r="C140" s="47"/>
      <c r="K140" s="2"/>
      <c r="L140" s="2"/>
      <c r="M140" s="4"/>
      <c r="N140" s="2"/>
      <c r="O140" s="2"/>
      <c r="P140" s="2"/>
      <c r="Q140" s="2"/>
      <c r="R140" s="4"/>
      <c r="S140" s="2"/>
      <c r="T140" s="2"/>
      <c r="U140" s="12"/>
      <c r="V140" s="2"/>
      <c r="W140" s="2"/>
      <c r="X140" s="2"/>
      <c r="Y140" s="2"/>
      <c r="Z140" s="2"/>
      <c r="AA140" s="13"/>
      <c r="AB140" s="36"/>
      <c r="AC140" s="36"/>
      <c r="AD140" s="36"/>
      <c r="AE140" s="36"/>
    </row>
    <row r="141" spans="1:31" s="37" customFormat="1" ht="10.5" customHeight="1" x14ac:dyDescent="0.25">
      <c r="A141" s="39"/>
      <c r="B141" s="4"/>
      <c r="C141" s="47"/>
      <c r="K141" s="2"/>
      <c r="L141" s="2"/>
      <c r="M141" s="4"/>
      <c r="N141" s="2"/>
      <c r="O141" s="2"/>
      <c r="P141" s="2"/>
      <c r="Q141" s="2"/>
      <c r="R141" s="4"/>
      <c r="S141" s="2"/>
      <c r="T141" s="2"/>
      <c r="U141" s="12"/>
      <c r="V141" s="2"/>
      <c r="W141" s="2"/>
      <c r="X141" s="2"/>
      <c r="Y141" s="2"/>
      <c r="Z141" s="2"/>
      <c r="AA141" s="13"/>
      <c r="AB141" s="36"/>
      <c r="AC141" s="36"/>
      <c r="AD141" s="36"/>
      <c r="AE141" s="36"/>
    </row>
    <row r="142" spans="1:31" s="37" customFormat="1" ht="10.5" customHeight="1" x14ac:dyDescent="0.25">
      <c r="A142" s="39"/>
      <c r="B142" s="4"/>
      <c r="C142" s="47"/>
      <c r="K142" s="2"/>
      <c r="L142" s="2"/>
      <c r="M142" s="4"/>
      <c r="N142" s="2"/>
      <c r="O142" s="2"/>
      <c r="P142" s="2"/>
      <c r="Q142" s="2"/>
      <c r="R142" s="4"/>
      <c r="S142" s="2"/>
      <c r="T142" s="2"/>
      <c r="U142" s="12"/>
      <c r="V142" s="2"/>
      <c r="W142" s="2"/>
      <c r="X142" s="2"/>
      <c r="Y142" s="2"/>
      <c r="Z142" s="2"/>
      <c r="AA142" s="13"/>
      <c r="AB142" s="36"/>
      <c r="AC142" s="36"/>
      <c r="AD142" s="36"/>
      <c r="AE142" s="36"/>
    </row>
    <row r="143" spans="1:31" s="37" customFormat="1" ht="10.5" customHeight="1" x14ac:dyDescent="0.25">
      <c r="A143" s="39"/>
      <c r="B143" s="4"/>
      <c r="C143" s="47"/>
      <c r="K143" s="2"/>
      <c r="L143" s="2"/>
      <c r="M143" s="4"/>
      <c r="N143" s="2"/>
      <c r="O143" s="2"/>
      <c r="P143" s="2"/>
      <c r="Q143" s="2"/>
      <c r="R143" s="4"/>
      <c r="S143" s="2"/>
      <c r="T143" s="2"/>
      <c r="U143" s="12"/>
      <c r="V143" s="2"/>
      <c r="W143" s="2"/>
      <c r="X143" s="2"/>
      <c r="Y143" s="2"/>
      <c r="Z143" s="2"/>
      <c r="AA143" s="13"/>
      <c r="AB143" s="36"/>
      <c r="AC143" s="36"/>
      <c r="AD143" s="36"/>
      <c r="AE143" s="36"/>
    </row>
    <row r="144" spans="1:31" s="37" customFormat="1" ht="10.5" customHeight="1" x14ac:dyDescent="0.25">
      <c r="A144" s="39"/>
      <c r="B144" s="4"/>
      <c r="C144" s="47"/>
      <c r="K144" s="2"/>
      <c r="L144" s="2"/>
      <c r="M144" s="4"/>
      <c r="N144" s="2"/>
      <c r="O144" s="2"/>
      <c r="P144" s="2"/>
      <c r="Q144" s="2"/>
      <c r="R144" s="4"/>
      <c r="S144" s="2"/>
      <c r="T144" s="2"/>
      <c r="U144" s="12"/>
      <c r="V144" s="2"/>
      <c r="W144" s="2"/>
      <c r="X144" s="2"/>
      <c r="Y144" s="2"/>
      <c r="Z144" s="2"/>
      <c r="AA144" s="13"/>
      <c r="AB144" s="36"/>
      <c r="AC144" s="36"/>
      <c r="AD144" s="36"/>
      <c r="AE144" s="36"/>
    </row>
    <row r="145" spans="1:31" s="37" customFormat="1" ht="10.5" customHeight="1" x14ac:dyDescent="0.25">
      <c r="A145" s="39"/>
      <c r="B145" s="4"/>
      <c r="C145" s="47"/>
      <c r="K145" s="2"/>
      <c r="L145" s="2"/>
      <c r="M145" s="4"/>
      <c r="N145" s="2"/>
      <c r="O145" s="2"/>
      <c r="P145" s="2"/>
      <c r="Q145" s="2"/>
      <c r="R145" s="4"/>
      <c r="S145" s="2"/>
      <c r="T145" s="2"/>
      <c r="U145" s="12"/>
      <c r="V145" s="2"/>
      <c r="W145" s="2"/>
      <c r="X145" s="2"/>
      <c r="Y145" s="2"/>
      <c r="Z145" s="2"/>
      <c r="AA145" s="13"/>
      <c r="AB145" s="36"/>
      <c r="AC145" s="36"/>
      <c r="AD145" s="36"/>
      <c r="AE145" s="36"/>
    </row>
    <row r="146" spans="1:31" s="37" customFormat="1" ht="10.5" customHeight="1" x14ac:dyDescent="0.25">
      <c r="A146" s="39"/>
      <c r="B146" s="4"/>
      <c r="C146" s="47"/>
      <c r="K146" s="2"/>
      <c r="L146" s="2"/>
      <c r="M146" s="4"/>
      <c r="N146" s="2"/>
      <c r="O146" s="2"/>
      <c r="P146" s="2"/>
      <c r="Q146" s="2"/>
      <c r="R146" s="4"/>
      <c r="S146" s="2"/>
      <c r="T146" s="2"/>
      <c r="U146" s="12"/>
      <c r="V146" s="2"/>
      <c r="W146" s="2"/>
      <c r="X146" s="2"/>
      <c r="Y146" s="2"/>
      <c r="Z146" s="2"/>
      <c r="AA146" s="13"/>
      <c r="AB146" s="36"/>
      <c r="AC146" s="36"/>
      <c r="AD146" s="36"/>
      <c r="AE146" s="36"/>
    </row>
    <row r="147" spans="1:31" s="37" customFormat="1" ht="10.5" customHeight="1" x14ac:dyDescent="0.25">
      <c r="A147" s="39"/>
      <c r="B147" s="4"/>
      <c r="C147" s="47"/>
      <c r="K147" s="2"/>
      <c r="L147" s="2"/>
      <c r="M147" s="4"/>
      <c r="N147" s="2"/>
      <c r="O147" s="2"/>
      <c r="P147" s="2"/>
      <c r="Q147" s="2"/>
      <c r="R147" s="4"/>
      <c r="S147" s="2"/>
      <c r="T147" s="2"/>
      <c r="U147" s="12"/>
      <c r="V147" s="2"/>
      <c r="W147" s="2"/>
      <c r="X147" s="2"/>
      <c r="Y147" s="2"/>
      <c r="Z147" s="2"/>
      <c r="AA147" s="13"/>
      <c r="AB147" s="36"/>
      <c r="AC147" s="36"/>
      <c r="AD147" s="36"/>
      <c r="AE147" s="36"/>
    </row>
    <row r="148" spans="1:31" s="37" customFormat="1" ht="10.5" customHeight="1" x14ac:dyDescent="0.25">
      <c r="A148" s="39"/>
      <c r="B148" s="4"/>
      <c r="C148" s="47"/>
      <c r="K148" s="2"/>
      <c r="L148" s="2"/>
      <c r="M148" s="4"/>
      <c r="N148" s="2"/>
      <c r="O148" s="2"/>
      <c r="P148" s="2"/>
      <c r="Q148" s="2"/>
      <c r="R148" s="4"/>
      <c r="S148" s="2"/>
      <c r="T148" s="2"/>
      <c r="U148" s="12"/>
      <c r="V148" s="2"/>
      <c r="W148" s="2"/>
      <c r="X148" s="2"/>
      <c r="Y148" s="2"/>
      <c r="Z148" s="2"/>
      <c r="AA148" s="13"/>
      <c r="AB148" s="36"/>
      <c r="AC148" s="36"/>
      <c r="AD148" s="36"/>
      <c r="AE148" s="36"/>
    </row>
    <row r="149" spans="1:31" s="37" customFormat="1" ht="10.5" customHeight="1" x14ac:dyDescent="0.25">
      <c r="A149" s="39"/>
      <c r="B149" s="4"/>
      <c r="C149" s="47"/>
      <c r="K149" s="2"/>
      <c r="L149" s="2"/>
      <c r="M149" s="4"/>
      <c r="N149" s="2"/>
      <c r="O149" s="2"/>
      <c r="P149" s="2"/>
      <c r="Q149" s="2"/>
      <c r="R149" s="4"/>
      <c r="S149" s="2"/>
      <c r="T149" s="2"/>
      <c r="U149" s="12"/>
      <c r="V149" s="2"/>
      <c r="W149" s="2"/>
      <c r="X149" s="2"/>
      <c r="Y149" s="2"/>
      <c r="Z149" s="2"/>
      <c r="AA149" s="13"/>
      <c r="AB149" s="36"/>
      <c r="AC149" s="36"/>
      <c r="AD149" s="36"/>
      <c r="AE149" s="36"/>
    </row>
    <row r="150" spans="1:31" s="37" customFormat="1" ht="10.5" customHeight="1" x14ac:dyDescent="0.25">
      <c r="A150" s="39"/>
      <c r="B150" s="4"/>
      <c r="C150" s="47"/>
      <c r="K150" s="2"/>
      <c r="L150" s="2"/>
      <c r="M150" s="4"/>
      <c r="N150" s="2"/>
      <c r="O150" s="2"/>
      <c r="P150" s="2"/>
      <c r="Q150" s="2"/>
      <c r="R150" s="4"/>
      <c r="S150" s="2"/>
      <c r="T150" s="2"/>
      <c r="U150" s="12"/>
      <c r="V150" s="2"/>
      <c r="W150" s="2"/>
      <c r="X150" s="2"/>
      <c r="Y150" s="2"/>
      <c r="Z150" s="2"/>
      <c r="AA150" s="13"/>
      <c r="AB150" s="36"/>
      <c r="AC150" s="36"/>
      <c r="AD150" s="36"/>
      <c r="AE150" s="36"/>
    </row>
    <row r="151" spans="1:31" s="37" customFormat="1" ht="10.5" customHeight="1" x14ac:dyDescent="0.25">
      <c r="A151" s="39"/>
      <c r="B151" s="4"/>
      <c r="C151" s="47"/>
      <c r="K151" s="2"/>
      <c r="L151" s="2"/>
      <c r="M151" s="4"/>
      <c r="N151" s="2"/>
      <c r="O151" s="2"/>
      <c r="P151" s="2"/>
      <c r="Q151" s="2"/>
      <c r="R151" s="4"/>
      <c r="S151" s="2"/>
      <c r="T151" s="2"/>
      <c r="U151" s="12"/>
      <c r="V151" s="2"/>
      <c r="W151" s="2"/>
      <c r="X151" s="2"/>
      <c r="Y151" s="2"/>
      <c r="Z151" s="2"/>
      <c r="AA151" s="13"/>
      <c r="AB151" s="36"/>
      <c r="AC151" s="36"/>
      <c r="AD151" s="36"/>
      <c r="AE151" s="36"/>
    </row>
    <row r="152" spans="1:31" s="37" customFormat="1" ht="10.5" customHeight="1" x14ac:dyDescent="0.25">
      <c r="A152" s="39"/>
      <c r="B152" s="4"/>
      <c r="C152" s="47"/>
      <c r="K152" s="2"/>
      <c r="L152" s="2"/>
      <c r="M152" s="4"/>
      <c r="N152" s="2"/>
      <c r="O152" s="2"/>
      <c r="P152" s="2"/>
      <c r="Q152" s="2"/>
      <c r="R152" s="4"/>
      <c r="S152" s="2"/>
      <c r="T152" s="2"/>
      <c r="U152" s="12"/>
      <c r="V152" s="2"/>
      <c r="W152" s="2"/>
      <c r="X152" s="2"/>
      <c r="Y152" s="2"/>
      <c r="Z152" s="2"/>
      <c r="AA152" s="13"/>
      <c r="AB152" s="36"/>
      <c r="AC152" s="36"/>
      <c r="AD152" s="36"/>
      <c r="AE152" s="36"/>
    </row>
    <row r="153" spans="1:31" s="37" customFormat="1" ht="10.5" customHeight="1" x14ac:dyDescent="0.25">
      <c r="A153" s="39"/>
      <c r="B153" s="4"/>
      <c r="C153" s="47"/>
      <c r="K153" s="2"/>
      <c r="L153" s="2"/>
      <c r="M153" s="4"/>
      <c r="N153" s="2"/>
      <c r="O153" s="2"/>
      <c r="P153" s="2"/>
      <c r="Q153" s="2"/>
      <c r="R153" s="4"/>
      <c r="S153" s="2"/>
      <c r="T153" s="2"/>
      <c r="U153" s="12"/>
      <c r="V153" s="2"/>
      <c r="W153" s="2"/>
      <c r="X153" s="2"/>
      <c r="Y153" s="2"/>
      <c r="Z153" s="2"/>
      <c r="AA153" s="13"/>
      <c r="AB153" s="36"/>
      <c r="AC153" s="36"/>
      <c r="AD153" s="36"/>
      <c r="AE153" s="36"/>
    </row>
    <row r="154" spans="1:31" s="37" customFormat="1" ht="10.5" customHeight="1" x14ac:dyDescent="0.25">
      <c r="A154" s="39"/>
      <c r="B154" s="4"/>
      <c r="C154" s="47"/>
      <c r="K154" s="2"/>
      <c r="L154" s="2"/>
      <c r="M154" s="4"/>
      <c r="N154" s="2"/>
      <c r="O154" s="2"/>
      <c r="P154" s="2"/>
      <c r="Q154" s="2"/>
      <c r="R154" s="4"/>
      <c r="S154" s="2"/>
      <c r="T154" s="2"/>
      <c r="U154" s="12"/>
      <c r="V154" s="2"/>
      <c r="W154" s="2"/>
      <c r="X154" s="2"/>
      <c r="Y154" s="2"/>
      <c r="Z154" s="2"/>
      <c r="AA154" s="13"/>
      <c r="AB154" s="36"/>
      <c r="AC154" s="36"/>
      <c r="AD154" s="36"/>
      <c r="AE154" s="36"/>
    </row>
    <row r="155" spans="1:31" s="37" customFormat="1" ht="10.5" customHeight="1" x14ac:dyDescent="0.25">
      <c r="A155" s="39"/>
      <c r="B155" s="4"/>
      <c r="C155" s="47"/>
      <c r="K155" s="2"/>
      <c r="L155" s="2"/>
      <c r="M155" s="4"/>
      <c r="N155" s="2"/>
      <c r="O155" s="2"/>
      <c r="P155" s="2"/>
      <c r="Q155" s="2"/>
      <c r="R155" s="4"/>
      <c r="S155" s="2"/>
      <c r="T155" s="2"/>
      <c r="U155" s="12"/>
      <c r="V155" s="2"/>
      <c r="W155" s="2"/>
      <c r="X155" s="2"/>
      <c r="Y155" s="2"/>
      <c r="Z155" s="2"/>
      <c r="AA155" s="13"/>
      <c r="AB155" s="36"/>
      <c r="AC155" s="36"/>
      <c r="AD155" s="36"/>
      <c r="AE155" s="36"/>
    </row>
    <row r="156" spans="1:31" s="37" customFormat="1" ht="10.5" customHeight="1" x14ac:dyDescent="0.25">
      <c r="A156" s="39"/>
      <c r="B156" s="4"/>
      <c r="C156" s="47"/>
      <c r="K156" s="2"/>
      <c r="L156" s="2"/>
      <c r="M156" s="4"/>
      <c r="N156" s="2"/>
      <c r="O156" s="2"/>
      <c r="P156" s="2"/>
      <c r="Q156" s="2"/>
      <c r="R156" s="4"/>
      <c r="S156" s="2"/>
      <c r="T156" s="2"/>
      <c r="U156" s="12"/>
      <c r="V156" s="2"/>
      <c r="W156" s="2"/>
      <c r="X156" s="2"/>
      <c r="Y156" s="2"/>
      <c r="Z156" s="2"/>
      <c r="AA156" s="13"/>
      <c r="AB156" s="36"/>
      <c r="AC156" s="36"/>
      <c r="AD156" s="36"/>
      <c r="AE156" s="36"/>
    </row>
    <row r="157" spans="1:31" s="37" customFormat="1" ht="10.5" customHeight="1" x14ac:dyDescent="0.25">
      <c r="A157" s="39"/>
      <c r="B157" s="4"/>
      <c r="C157" s="47"/>
      <c r="K157" s="2"/>
      <c r="L157" s="2"/>
      <c r="M157" s="4"/>
      <c r="N157" s="2"/>
      <c r="O157" s="2"/>
      <c r="P157" s="2"/>
      <c r="Q157" s="2"/>
      <c r="R157" s="4"/>
      <c r="S157" s="2"/>
      <c r="T157" s="2"/>
      <c r="U157" s="12"/>
      <c r="V157" s="2"/>
      <c r="W157" s="2"/>
      <c r="X157" s="2"/>
      <c r="Y157" s="2"/>
      <c r="Z157" s="2"/>
      <c r="AA157" s="13"/>
      <c r="AB157" s="36"/>
      <c r="AC157" s="36"/>
      <c r="AD157" s="36"/>
      <c r="AE157" s="36"/>
    </row>
    <row r="158" spans="1:31" s="37" customFormat="1" ht="10.5" customHeight="1" x14ac:dyDescent="0.25">
      <c r="A158" s="39"/>
      <c r="B158" s="4"/>
      <c r="C158" s="47"/>
      <c r="K158" s="2"/>
      <c r="L158" s="2"/>
      <c r="M158" s="4"/>
      <c r="N158" s="2"/>
      <c r="O158" s="2"/>
      <c r="P158" s="2"/>
      <c r="Q158" s="2"/>
      <c r="R158" s="4"/>
      <c r="S158" s="2"/>
      <c r="T158" s="2"/>
      <c r="U158" s="12"/>
      <c r="V158" s="2"/>
      <c r="W158" s="2"/>
      <c r="X158" s="2"/>
      <c r="Y158" s="2"/>
      <c r="Z158" s="2"/>
      <c r="AA158" s="13"/>
      <c r="AB158" s="36"/>
      <c r="AC158" s="36"/>
      <c r="AD158" s="36"/>
      <c r="AE158" s="36"/>
    </row>
    <row r="159" spans="1:31" s="37" customFormat="1" ht="10.5" customHeight="1" x14ac:dyDescent="0.25">
      <c r="A159" s="39"/>
      <c r="B159" s="4"/>
      <c r="C159" s="47"/>
      <c r="K159" s="2"/>
      <c r="L159" s="2"/>
      <c r="M159" s="4"/>
      <c r="N159" s="2"/>
      <c r="O159" s="2"/>
      <c r="P159" s="2"/>
      <c r="Q159" s="2"/>
      <c r="R159" s="4"/>
      <c r="S159" s="2"/>
      <c r="T159" s="2"/>
      <c r="U159" s="12"/>
      <c r="V159" s="2"/>
      <c r="W159" s="2"/>
      <c r="X159" s="2"/>
      <c r="Y159" s="2"/>
      <c r="Z159" s="2"/>
      <c r="AA159" s="13"/>
      <c r="AB159" s="36"/>
      <c r="AC159" s="36"/>
      <c r="AD159" s="36"/>
      <c r="AE159" s="36"/>
    </row>
    <row r="160" spans="1:31" s="37" customFormat="1" ht="10.5" customHeight="1" x14ac:dyDescent="0.25">
      <c r="A160" s="39"/>
      <c r="B160" s="4"/>
      <c r="C160" s="47"/>
      <c r="K160" s="2"/>
      <c r="L160" s="2"/>
      <c r="M160" s="4"/>
      <c r="N160" s="2"/>
      <c r="O160" s="2"/>
      <c r="P160" s="2"/>
      <c r="Q160" s="2"/>
      <c r="R160" s="4"/>
      <c r="S160" s="2"/>
      <c r="T160" s="2"/>
      <c r="U160" s="12"/>
      <c r="V160" s="2"/>
      <c r="W160" s="2"/>
      <c r="X160" s="2"/>
      <c r="Y160" s="2"/>
      <c r="Z160" s="2"/>
      <c r="AA160" s="13"/>
      <c r="AB160" s="36"/>
      <c r="AC160" s="36"/>
      <c r="AD160" s="36"/>
      <c r="AE160" s="36"/>
    </row>
    <row r="161" spans="1:31" s="37" customFormat="1" ht="10.5" customHeight="1" x14ac:dyDescent="0.25">
      <c r="A161" s="39"/>
      <c r="B161" s="4"/>
      <c r="C161" s="47"/>
      <c r="K161" s="2"/>
      <c r="L161" s="2"/>
      <c r="M161" s="4"/>
      <c r="N161" s="2"/>
      <c r="O161" s="2"/>
      <c r="P161" s="2"/>
      <c r="Q161" s="2"/>
      <c r="R161" s="4"/>
      <c r="S161" s="2"/>
      <c r="T161" s="2"/>
      <c r="U161" s="12"/>
      <c r="V161" s="2"/>
      <c r="W161" s="2"/>
      <c r="X161" s="2"/>
      <c r="Y161" s="2"/>
      <c r="Z161" s="2"/>
      <c r="AA161" s="13"/>
      <c r="AB161" s="36"/>
      <c r="AC161" s="36"/>
      <c r="AD161" s="36"/>
      <c r="AE161" s="36"/>
    </row>
    <row r="162" spans="1:31" s="37" customFormat="1" ht="10.5" customHeight="1" x14ac:dyDescent="0.25">
      <c r="A162" s="39"/>
      <c r="B162" s="4"/>
      <c r="C162" s="47"/>
      <c r="K162" s="2"/>
      <c r="L162" s="2"/>
      <c r="M162" s="4"/>
      <c r="N162" s="2"/>
      <c r="O162" s="2"/>
      <c r="P162" s="2"/>
      <c r="Q162" s="2"/>
      <c r="R162" s="4"/>
      <c r="S162" s="2"/>
      <c r="T162" s="2"/>
      <c r="U162" s="12"/>
      <c r="V162" s="2"/>
      <c r="W162" s="2"/>
      <c r="X162" s="2"/>
      <c r="Y162" s="2"/>
      <c r="Z162" s="2"/>
      <c r="AA162" s="13"/>
      <c r="AB162" s="36"/>
      <c r="AC162" s="36"/>
      <c r="AD162" s="36"/>
      <c r="AE162" s="36"/>
    </row>
    <row r="163" spans="1:31" s="37" customFormat="1" ht="10.5" customHeight="1" x14ac:dyDescent="0.25">
      <c r="A163" s="39"/>
      <c r="B163" s="4"/>
      <c r="C163" s="47"/>
      <c r="K163" s="2"/>
      <c r="L163" s="2"/>
      <c r="M163" s="4"/>
      <c r="N163" s="2"/>
      <c r="O163" s="2"/>
      <c r="P163" s="2"/>
      <c r="Q163" s="2"/>
      <c r="R163" s="4"/>
      <c r="S163" s="2"/>
      <c r="T163" s="2"/>
      <c r="U163" s="12"/>
      <c r="V163" s="2"/>
      <c r="W163" s="2"/>
      <c r="X163" s="2"/>
      <c r="Y163" s="2"/>
      <c r="Z163" s="2"/>
      <c r="AA163" s="13"/>
      <c r="AB163" s="36"/>
      <c r="AC163" s="36"/>
      <c r="AD163" s="36"/>
      <c r="AE163" s="36"/>
    </row>
    <row r="164" spans="1:31" s="37" customFormat="1" ht="10.5" customHeight="1" x14ac:dyDescent="0.25">
      <c r="A164" s="39"/>
      <c r="B164" s="4"/>
      <c r="C164" s="47"/>
      <c r="K164" s="2"/>
      <c r="L164" s="2"/>
      <c r="M164" s="4"/>
      <c r="N164" s="2"/>
      <c r="O164" s="2"/>
      <c r="P164" s="2"/>
      <c r="Q164" s="2"/>
      <c r="R164" s="4"/>
      <c r="S164" s="2"/>
      <c r="T164" s="2"/>
      <c r="U164" s="12"/>
      <c r="V164" s="2"/>
      <c r="W164" s="2"/>
      <c r="X164" s="2"/>
      <c r="Y164" s="2"/>
      <c r="Z164" s="2"/>
      <c r="AA164" s="13"/>
      <c r="AB164" s="36"/>
      <c r="AC164" s="36"/>
      <c r="AD164" s="36"/>
      <c r="AE164" s="36"/>
    </row>
    <row r="165" spans="1:31" s="37" customFormat="1" ht="10.5" customHeight="1" x14ac:dyDescent="0.25">
      <c r="A165" s="39"/>
      <c r="B165" s="4"/>
      <c r="C165" s="47"/>
      <c r="K165" s="2"/>
      <c r="L165" s="2"/>
      <c r="M165" s="4"/>
      <c r="N165" s="2"/>
      <c r="O165" s="2"/>
      <c r="P165" s="2"/>
      <c r="Q165" s="2"/>
      <c r="R165" s="4"/>
      <c r="S165" s="2"/>
      <c r="T165" s="2"/>
      <c r="U165" s="12"/>
      <c r="V165" s="2"/>
      <c r="W165" s="2"/>
      <c r="X165" s="2"/>
      <c r="Y165" s="2"/>
      <c r="Z165" s="2"/>
      <c r="AA165" s="13"/>
      <c r="AB165" s="36"/>
      <c r="AC165" s="36"/>
      <c r="AD165" s="36"/>
      <c r="AE165" s="36"/>
    </row>
    <row r="166" spans="1:31" s="37" customFormat="1" ht="10.5" customHeight="1" x14ac:dyDescent="0.25">
      <c r="A166" s="39"/>
      <c r="B166" s="4"/>
      <c r="C166" s="47"/>
      <c r="K166" s="2"/>
      <c r="L166" s="2"/>
      <c r="M166" s="4"/>
      <c r="N166" s="2"/>
      <c r="O166" s="2"/>
      <c r="P166" s="2"/>
      <c r="Q166" s="2"/>
      <c r="R166" s="4"/>
      <c r="S166" s="2"/>
      <c r="T166" s="2"/>
      <c r="U166" s="12"/>
      <c r="V166" s="2"/>
      <c r="W166" s="2"/>
      <c r="X166" s="2"/>
      <c r="Y166" s="2"/>
      <c r="Z166" s="2"/>
      <c r="AA166" s="13"/>
      <c r="AB166" s="36"/>
      <c r="AC166" s="36"/>
      <c r="AD166" s="36"/>
      <c r="AE166" s="36"/>
    </row>
    <row r="167" spans="1:31" s="37" customFormat="1" ht="10.5" customHeight="1" x14ac:dyDescent="0.25">
      <c r="A167" s="39"/>
      <c r="B167" s="4"/>
      <c r="C167" s="47"/>
      <c r="K167" s="2"/>
      <c r="L167" s="2"/>
      <c r="M167" s="4"/>
      <c r="N167" s="2"/>
      <c r="O167" s="2"/>
      <c r="P167" s="2"/>
      <c r="Q167" s="2"/>
      <c r="R167" s="4"/>
      <c r="S167" s="2"/>
      <c r="T167" s="2"/>
      <c r="U167" s="12"/>
      <c r="V167" s="2"/>
      <c r="W167" s="2"/>
      <c r="X167" s="2"/>
      <c r="Y167" s="2"/>
      <c r="Z167" s="2"/>
      <c r="AA167" s="13"/>
      <c r="AB167" s="36"/>
      <c r="AC167" s="36"/>
      <c r="AD167" s="36"/>
      <c r="AE167" s="36"/>
    </row>
    <row r="168" spans="1:31" s="37" customFormat="1" ht="10.5" customHeight="1" x14ac:dyDescent="0.25">
      <c r="A168" s="39"/>
      <c r="B168" s="4"/>
      <c r="C168" s="47"/>
      <c r="K168" s="2"/>
      <c r="L168" s="2"/>
      <c r="M168" s="4"/>
      <c r="N168" s="2"/>
      <c r="O168" s="2"/>
      <c r="P168" s="2"/>
      <c r="Q168" s="2"/>
      <c r="R168" s="4"/>
      <c r="S168" s="2"/>
      <c r="T168" s="2"/>
      <c r="U168" s="12"/>
      <c r="V168" s="2"/>
      <c r="W168" s="2"/>
      <c r="X168" s="2"/>
      <c r="Y168" s="2"/>
      <c r="Z168" s="2"/>
      <c r="AA168" s="13"/>
      <c r="AB168" s="36"/>
      <c r="AC168" s="36"/>
      <c r="AD168" s="36"/>
      <c r="AE168" s="36"/>
    </row>
    <row r="169" spans="1:31" s="37" customFormat="1" ht="10.5" customHeight="1" x14ac:dyDescent="0.25">
      <c r="A169" s="39"/>
      <c r="B169" s="4"/>
      <c r="C169" s="47"/>
      <c r="K169" s="2"/>
      <c r="L169" s="2"/>
      <c r="M169" s="4"/>
      <c r="N169" s="2"/>
      <c r="O169" s="2"/>
      <c r="P169" s="2"/>
      <c r="Q169" s="2"/>
      <c r="R169" s="4"/>
      <c r="S169" s="2"/>
      <c r="T169" s="2"/>
      <c r="U169" s="12"/>
      <c r="V169" s="2"/>
      <c r="W169" s="2"/>
      <c r="X169" s="2"/>
      <c r="Y169" s="2"/>
      <c r="Z169" s="2"/>
      <c r="AA169" s="13"/>
      <c r="AB169" s="36"/>
      <c r="AC169" s="36"/>
      <c r="AD169" s="36"/>
      <c r="AE169" s="36"/>
    </row>
    <row r="170" spans="1:31" s="37" customFormat="1" ht="10.5" customHeight="1" x14ac:dyDescent="0.25">
      <c r="A170" s="39"/>
      <c r="B170" s="4"/>
      <c r="C170" s="47"/>
      <c r="K170" s="2"/>
      <c r="L170" s="2"/>
      <c r="M170" s="4"/>
      <c r="N170" s="2"/>
      <c r="O170" s="2"/>
      <c r="P170" s="2"/>
      <c r="Q170" s="2"/>
      <c r="R170" s="4"/>
      <c r="S170" s="2"/>
      <c r="T170" s="2"/>
      <c r="U170" s="12"/>
      <c r="V170" s="2"/>
      <c r="W170" s="2"/>
      <c r="X170" s="2"/>
      <c r="Y170" s="2"/>
      <c r="Z170" s="2"/>
      <c r="AA170" s="13"/>
      <c r="AB170" s="36"/>
      <c r="AC170" s="36"/>
      <c r="AD170" s="36"/>
      <c r="AE170" s="36"/>
    </row>
    <row r="171" spans="1:31" s="37" customFormat="1" ht="10.5" customHeight="1" x14ac:dyDescent="0.25">
      <c r="A171" s="39"/>
      <c r="B171" s="4"/>
      <c r="C171" s="47"/>
      <c r="K171" s="2"/>
      <c r="L171" s="2"/>
      <c r="M171" s="4"/>
      <c r="N171" s="2"/>
      <c r="O171" s="2"/>
      <c r="P171" s="2"/>
      <c r="Q171" s="2"/>
      <c r="R171" s="4"/>
      <c r="S171" s="2"/>
      <c r="T171" s="2"/>
      <c r="U171" s="12"/>
      <c r="V171" s="2"/>
      <c r="W171" s="2"/>
      <c r="X171" s="2"/>
      <c r="Y171" s="2"/>
      <c r="Z171" s="2"/>
      <c r="AA171" s="13"/>
      <c r="AB171" s="36"/>
      <c r="AC171" s="36"/>
      <c r="AD171" s="36"/>
      <c r="AE171" s="36"/>
    </row>
    <row r="172" spans="1:31" s="37" customFormat="1" ht="10.5" customHeight="1" x14ac:dyDescent="0.25">
      <c r="A172" s="39"/>
      <c r="B172" s="4"/>
      <c r="C172" s="47"/>
      <c r="K172" s="2"/>
      <c r="L172" s="2"/>
      <c r="M172" s="4"/>
      <c r="N172" s="2"/>
      <c r="O172" s="2"/>
      <c r="P172" s="2"/>
      <c r="Q172" s="2"/>
      <c r="R172" s="4"/>
      <c r="S172" s="2"/>
      <c r="T172" s="2"/>
      <c r="U172" s="12"/>
      <c r="V172" s="2"/>
      <c r="W172" s="2"/>
      <c r="X172" s="2"/>
      <c r="Y172" s="2"/>
      <c r="Z172" s="2"/>
      <c r="AA172" s="13"/>
      <c r="AB172" s="36"/>
      <c r="AC172" s="36"/>
      <c r="AD172" s="36"/>
      <c r="AE172" s="36"/>
    </row>
    <row r="173" spans="1:31" s="37" customFormat="1" ht="10.5" customHeight="1" x14ac:dyDescent="0.25">
      <c r="A173" s="39"/>
      <c r="B173" s="4"/>
      <c r="C173" s="47"/>
      <c r="K173" s="2"/>
      <c r="L173" s="2"/>
      <c r="M173" s="4"/>
      <c r="N173" s="2"/>
      <c r="O173" s="2"/>
      <c r="P173" s="2"/>
      <c r="Q173" s="2"/>
      <c r="R173" s="4"/>
      <c r="S173" s="2"/>
      <c r="T173" s="2"/>
      <c r="U173" s="12"/>
      <c r="V173" s="2"/>
      <c r="W173" s="2"/>
      <c r="X173" s="2"/>
      <c r="Y173" s="2"/>
      <c r="Z173" s="2"/>
      <c r="AA173" s="13"/>
      <c r="AB173" s="36"/>
      <c r="AC173" s="36"/>
      <c r="AD173" s="36"/>
      <c r="AE173" s="36"/>
    </row>
    <row r="174" spans="1:31" s="37" customFormat="1" ht="10.5" customHeight="1" x14ac:dyDescent="0.25">
      <c r="A174" s="39"/>
      <c r="B174" s="4"/>
      <c r="C174" s="47"/>
      <c r="K174" s="2"/>
      <c r="L174" s="2"/>
      <c r="M174" s="4"/>
      <c r="N174" s="2"/>
      <c r="O174" s="2"/>
      <c r="P174" s="2"/>
      <c r="Q174" s="2"/>
      <c r="R174" s="4"/>
      <c r="S174" s="2"/>
      <c r="T174" s="2"/>
      <c r="U174" s="12"/>
      <c r="V174" s="2"/>
      <c r="W174" s="2"/>
      <c r="X174" s="2"/>
      <c r="Y174" s="2"/>
      <c r="Z174" s="2"/>
      <c r="AA174" s="13"/>
      <c r="AB174" s="36"/>
      <c r="AC174" s="36"/>
      <c r="AD174" s="36"/>
      <c r="AE174" s="36"/>
    </row>
    <row r="175" spans="1:31" s="37" customFormat="1" ht="10.5" customHeight="1" x14ac:dyDescent="0.25">
      <c r="A175" s="39"/>
      <c r="B175" s="4"/>
      <c r="C175" s="47"/>
      <c r="K175" s="2"/>
      <c r="L175" s="2"/>
      <c r="M175" s="4"/>
      <c r="N175" s="2"/>
      <c r="O175" s="2"/>
      <c r="P175" s="2"/>
      <c r="Q175" s="2"/>
      <c r="R175" s="4"/>
      <c r="S175" s="2"/>
      <c r="T175" s="2"/>
      <c r="U175" s="12"/>
      <c r="V175" s="2"/>
      <c r="W175" s="2"/>
      <c r="X175" s="2"/>
      <c r="Y175" s="2"/>
      <c r="Z175" s="2"/>
      <c r="AA175" s="13"/>
      <c r="AB175" s="36"/>
      <c r="AC175" s="36"/>
      <c r="AD175" s="36"/>
      <c r="AE175" s="36"/>
    </row>
    <row r="176" spans="1:31" s="37" customFormat="1" ht="10.5" customHeight="1" x14ac:dyDescent="0.25">
      <c r="A176" s="39"/>
      <c r="B176" s="4"/>
      <c r="C176" s="47"/>
      <c r="K176" s="2"/>
      <c r="L176" s="2"/>
      <c r="M176" s="4"/>
      <c r="N176" s="2"/>
      <c r="O176" s="2"/>
      <c r="P176" s="2"/>
      <c r="Q176" s="2"/>
      <c r="R176" s="4"/>
      <c r="S176" s="2"/>
      <c r="T176" s="2"/>
      <c r="U176" s="12"/>
      <c r="V176" s="2"/>
      <c r="W176" s="2"/>
      <c r="X176" s="2"/>
      <c r="Y176" s="2"/>
      <c r="Z176" s="2"/>
      <c r="AA176" s="13"/>
      <c r="AB176" s="36"/>
      <c r="AC176" s="36"/>
      <c r="AD176" s="36"/>
      <c r="AE176" s="36"/>
    </row>
    <row r="177" spans="1:31" s="37" customFormat="1" ht="10.5" customHeight="1" x14ac:dyDescent="0.25">
      <c r="A177" s="39"/>
      <c r="B177" s="4"/>
      <c r="C177" s="47"/>
      <c r="K177" s="2"/>
      <c r="L177" s="2"/>
      <c r="M177" s="4"/>
      <c r="N177" s="2"/>
      <c r="O177" s="2"/>
      <c r="P177" s="2"/>
      <c r="Q177" s="2"/>
      <c r="R177" s="4"/>
      <c r="S177" s="2"/>
      <c r="T177" s="2"/>
      <c r="U177" s="12"/>
      <c r="V177" s="2"/>
      <c r="W177" s="2"/>
      <c r="X177" s="2"/>
      <c r="Y177" s="2"/>
      <c r="Z177" s="2"/>
      <c r="AA177" s="13"/>
      <c r="AB177" s="36"/>
      <c r="AC177" s="36"/>
      <c r="AD177" s="36"/>
      <c r="AE177" s="36"/>
    </row>
    <row r="178" spans="1:31" s="37" customFormat="1" ht="10.5" customHeight="1" x14ac:dyDescent="0.25">
      <c r="A178" s="39"/>
      <c r="B178" s="4"/>
      <c r="C178" s="47"/>
      <c r="K178" s="2"/>
      <c r="L178" s="2"/>
      <c r="M178" s="4"/>
      <c r="N178" s="2"/>
      <c r="O178" s="2"/>
      <c r="P178" s="2"/>
      <c r="Q178" s="2"/>
      <c r="R178" s="4"/>
      <c r="S178" s="2"/>
      <c r="T178" s="2"/>
      <c r="U178" s="12"/>
      <c r="V178" s="2"/>
      <c r="W178" s="2"/>
      <c r="X178" s="2"/>
      <c r="Y178" s="2"/>
      <c r="Z178" s="2"/>
      <c r="AA178" s="13"/>
      <c r="AB178" s="36"/>
      <c r="AC178" s="36"/>
      <c r="AD178" s="36"/>
      <c r="AE178" s="36"/>
    </row>
    <row r="179" spans="1:31" s="37" customFormat="1" ht="10.5" customHeight="1" x14ac:dyDescent="0.25">
      <c r="A179" s="39"/>
      <c r="B179" s="4"/>
      <c r="C179" s="47"/>
      <c r="K179" s="2"/>
      <c r="L179" s="2"/>
      <c r="M179" s="4"/>
      <c r="N179" s="2"/>
      <c r="O179" s="2"/>
      <c r="P179" s="2"/>
      <c r="Q179" s="2"/>
      <c r="R179" s="4"/>
      <c r="S179" s="2"/>
      <c r="T179" s="2"/>
      <c r="U179" s="12"/>
      <c r="V179" s="2"/>
      <c r="W179" s="2"/>
      <c r="X179" s="2"/>
      <c r="Y179" s="2"/>
      <c r="Z179" s="2"/>
      <c r="AA179" s="13"/>
      <c r="AB179" s="36"/>
      <c r="AC179" s="36"/>
      <c r="AD179" s="36"/>
      <c r="AE179" s="36"/>
    </row>
    <row r="180" spans="1:31" s="37" customFormat="1" ht="10.5" customHeight="1" x14ac:dyDescent="0.25">
      <c r="A180" s="39"/>
      <c r="B180" s="4"/>
      <c r="C180" s="47"/>
      <c r="K180" s="2"/>
      <c r="L180" s="2"/>
      <c r="M180" s="4"/>
      <c r="N180" s="2"/>
      <c r="O180" s="2"/>
      <c r="P180" s="2"/>
      <c r="Q180" s="2"/>
      <c r="R180" s="4"/>
      <c r="S180" s="2"/>
      <c r="T180" s="2"/>
      <c r="U180" s="12"/>
      <c r="V180" s="2"/>
      <c r="W180" s="2"/>
      <c r="X180" s="2"/>
      <c r="Y180" s="2"/>
      <c r="Z180" s="2"/>
      <c r="AA180" s="13"/>
      <c r="AB180" s="36"/>
      <c r="AC180" s="36"/>
      <c r="AD180" s="36"/>
      <c r="AE180" s="36"/>
    </row>
    <row r="181" spans="1:31" s="37" customFormat="1" ht="10.5" customHeight="1" x14ac:dyDescent="0.25">
      <c r="A181" s="39"/>
      <c r="B181" s="4"/>
      <c r="C181" s="47"/>
      <c r="K181" s="2"/>
      <c r="L181" s="2"/>
      <c r="M181" s="4"/>
      <c r="N181" s="2"/>
      <c r="O181" s="2"/>
      <c r="P181" s="2"/>
      <c r="Q181" s="2"/>
      <c r="R181" s="4"/>
      <c r="S181" s="2"/>
      <c r="T181" s="2"/>
      <c r="U181" s="12"/>
      <c r="V181" s="2"/>
      <c r="W181" s="2"/>
      <c r="X181" s="2"/>
      <c r="Y181" s="2"/>
      <c r="Z181" s="2"/>
      <c r="AA181" s="13"/>
      <c r="AB181" s="36"/>
      <c r="AC181" s="36"/>
      <c r="AD181" s="36"/>
      <c r="AE181" s="36"/>
    </row>
    <row r="182" spans="1:31" s="37" customFormat="1" ht="10.5" customHeight="1" x14ac:dyDescent="0.25">
      <c r="A182" s="39"/>
      <c r="B182" s="4"/>
      <c r="C182" s="47"/>
      <c r="K182" s="2"/>
      <c r="L182" s="2"/>
      <c r="M182" s="4"/>
      <c r="N182" s="2"/>
      <c r="O182" s="2"/>
      <c r="P182" s="2"/>
      <c r="Q182" s="2"/>
      <c r="R182" s="4"/>
      <c r="S182" s="2"/>
      <c r="T182" s="2"/>
      <c r="U182" s="12"/>
      <c r="V182" s="2"/>
      <c r="W182" s="2"/>
      <c r="X182" s="2"/>
      <c r="Y182" s="2"/>
      <c r="Z182" s="2"/>
      <c r="AA182" s="13"/>
      <c r="AB182" s="36"/>
      <c r="AC182" s="36"/>
      <c r="AD182" s="36"/>
      <c r="AE182" s="36"/>
    </row>
    <row r="183" spans="1:31" s="37" customFormat="1" ht="10.5" customHeight="1" x14ac:dyDescent="0.25">
      <c r="A183" s="39"/>
      <c r="B183" s="4"/>
      <c r="C183" s="47"/>
      <c r="K183" s="2"/>
      <c r="L183" s="2"/>
      <c r="M183" s="4"/>
      <c r="N183" s="2"/>
      <c r="O183" s="2"/>
      <c r="P183" s="2"/>
      <c r="Q183" s="2"/>
      <c r="R183" s="4"/>
      <c r="S183" s="2"/>
      <c r="T183" s="2"/>
      <c r="U183" s="12"/>
      <c r="V183" s="2"/>
      <c r="W183" s="2"/>
      <c r="X183" s="2"/>
      <c r="Y183" s="2"/>
      <c r="Z183" s="2"/>
      <c r="AA183" s="13"/>
      <c r="AB183" s="36"/>
      <c r="AC183" s="36"/>
      <c r="AD183" s="36"/>
      <c r="AE183" s="36"/>
    </row>
    <row r="184" spans="1:31" s="37" customFormat="1" ht="10.5" customHeight="1" x14ac:dyDescent="0.25">
      <c r="A184" s="39"/>
      <c r="B184" s="4"/>
      <c r="C184" s="47"/>
      <c r="K184" s="2"/>
      <c r="L184" s="2"/>
      <c r="M184" s="4"/>
      <c r="N184" s="2"/>
      <c r="O184" s="2"/>
      <c r="P184" s="2"/>
      <c r="Q184" s="2"/>
      <c r="R184" s="4"/>
      <c r="S184" s="2"/>
      <c r="T184" s="2"/>
      <c r="U184" s="12"/>
      <c r="V184" s="2"/>
      <c r="W184" s="2"/>
      <c r="X184" s="2"/>
      <c r="Y184" s="2"/>
      <c r="Z184" s="2"/>
      <c r="AA184" s="13"/>
      <c r="AB184" s="36"/>
      <c r="AC184" s="36"/>
      <c r="AD184" s="36"/>
      <c r="AE184" s="36"/>
    </row>
    <row r="185" spans="1:31" s="37" customFormat="1" ht="10.5" customHeight="1" x14ac:dyDescent="0.25">
      <c r="A185" s="39"/>
      <c r="B185" s="4"/>
      <c r="C185" s="47"/>
      <c r="K185" s="2"/>
      <c r="L185" s="2"/>
      <c r="M185" s="4"/>
      <c r="N185" s="2"/>
      <c r="O185" s="2"/>
      <c r="P185" s="2"/>
      <c r="Q185" s="2"/>
      <c r="R185" s="4"/>
      <c r="S185" s="2"/>
      <c r="T185" s="2"/>
      <c r="U185" s="12"/>
      <c r="V185" s="2"/>
      <c r="W185" s="2"/>
      <c r="X185" s="2"/>
      <c r="Y185" s="2"/>
      <c r="Z185" s="2"/>
      <c r="AA185" s="13"/>
      <c r="AB185" s="36"/>
      <c r="AC185" s="36"/>
      <c r="AD185" s="36"/>
      <c r="AE185" s="36"/>
    </row>
    <row r="186" spans="1:31" s="37" customFormat="1" ht="10.5" customHeight="1" x14ac:dyDescent="0.25">
      <c r="A186" s="39"/>
      <c r="B186" s="4"/>
      <c r="C186" s="47"/>
      <c r="K186" s="2"/>
      <c r="L186" s="2"/>
      <c r="M186" s="4"/>
      <c r="N186" s="2"/>
      <c r="O186" s="2"/>
      <c r="P186" s="2"/>
      <c r="Q186" s="2"/>
      <c r="R186" s="4"/>
      <c r="S186" s="2"/>
      <c r="T186" s="2"/>
      <c r="U186" s="12"/>
      <c r="V186" s="2"/>
      <c r="W186" s="2"/>
      <c r="X186" s="2"/>
      <c r="Y186" s="2"/>
      <c r="Z186" s="2"/>
      <c r="AA186" s="13"/>
      <c r="AB186" s="36"/>
      <c r="AC186" s="36"/>
      <c r="AD186" s="36"/>
      <c r="AE186" s="36"/>
    </row>
    <row r="187" spans="1:31" s="37" customFormat="1" ht="10.5" customHeight="1" x14ac:dyDescent="0.25">
      <c r="A187" s="39"/>
      <c r="B187" s="4"/>
      <c r="C187" s="47"/>
      <c r="K187" s="2"/>
      <c r="L187" s="2"/>
      <c r="M187" s="4"/>
      <c r="N187" s="2"/>
      <c r="O187" s="2"/>
      <c r="P187" s="2"/>
      <c r="Q187" s="2"/>
      <c r="R187" s="4"/>
      <c r="S187" s="2"/>
      <c r="T187" s="2"/>
      <c r="U187" s="12"/>
      <c r="V187" s="2"/>
      <c r="W187" s="2"/>
      <c r="X187" s="2"/>
      <c r="Y187" s="2"/>
      <c r="Z187" s="2"/>
      <c r="AA187" s="13"/>
      <c r="AB187" s="36"/>
      <c r="AC187" s="36"/>
      <c r="AD187" s="36"/>
      <c r="AE187" s="36"/>
    </row>
    <row r="188" spans="1:31" s="37" customFormat="1" ht="10.5" customHeight="1" x14ac:dyDescent="0.25">
      <c r="A188" s="39"/>
      <c r="B188" s="4"/>
      <c r="C188" s="47"/>
      <c r="K188" s="2"/>
      <c r="L188" s="2"/>
      <c r="M188" s="4"/>
      <c r="N188" s="2"/>
      <c r="O188" s="2"/>
      <c r="P188" s="2"/>
      <c r="Q188" s="2"/>
      <c r="R188" s="4"/>
      <c r="S188" s="2"/>
      <c r="T188" s="2"/>
      <c r="U188" s="12"/>
      <c r="V188" s="2"/>
      <c r="W188" s="2"/>
      <c r="X188" s="2"/>
      <c r="Y188" s="2"/>
      <c r="Z188" s="2"/>
      <c r="AA188" s="13"/>
      <c r="AB188" s="36"/>
      <c r="AC188" s="36"/>
      <c r="AD188" s="36"/>
      <c r="AE188" s="36"/>
    </row>
    <row r="189" spans="1:31" s="37" customFormat="1" ht="10.5" customHeight="1" x14ac:dyDescent="0.25">
      <c r="A189" s="39"/>
      <c r="B189" s="4"/>
      <c r="C189" s="47"/>
      <c r="K189" s="2"/>
      <c r="L189" s="2"/>
      <c r="M189" s="4"/>
      <c r="N189" s="2"/>
      <c r="O189" s="2"/>
      <c r="P189" s="2"/>
      <c r="Q189" s="2"/>
      <c r="R189" s="4"/>
      <c r="S189" s="2"/>
      <c r="T189" s="2"/>
      <c r="U189" s="12"/>
      <c r="V189" s="2"/>
      <c r="W189" s="2"/>
      <c r="X189" s="2"/>
      <c r="Y189" s="2"/>
      <c r="Z189" s="2"/>
      <c r="AA189" s="13"/>
      <c r="AB189" s="36"/>
      <c r="AC189" s="36"/>
      <c r="AD189" s="36"/>
      <c r="AE189" s="36"/>
    </row>
    <row r="190" spans="1:31" s="37" customFormat="1" ht="10.5" customHeight="1" x14ac:dyDescent="0.25">
      <c r="A190" s="39"/>
      <c r="B190" s="4"/>
      <c r="C190" s="47"/>
      <c r="K190" s="2"/>
      <c r="L190" s="2"/>
      <c r="M190" s="4"/>
      <c r="N190" s="2"/>
      <c r="O190" s="2"/>
      <c r="P190" s="2"/>
      <c r="Q190" s="2"/>
      <c r="R190" s="4"/>
      <c r="S190" s="2"/>
      <c r="T190" s="2"/>
      <c r="U190" s="12"/>
      <c r="V190" s="2"/>
      <c r="W190" s="2"/>
      <c r="X190" s="2"/>
      <c r="Y190" s="2"/>
      <c r="Z190" s="2"/>
      <c r="AA190" s="13"/>
      <c r="AB190" s="36"/>
      <c r="AC190" s="36"/>
      <c r="AD190" s="36"/>
      <c r="AE190" s="36"/>
    </row>
    <row r="191" spans="1:31" s="37" customFormat="1" ht="10.5" customHeight="1" x14ac:dyDescent="0.25">
      <c r="A191" s="39"/>
      <c r="B191" s="4"/>
      <c r="C191" s="47"/>
      <c r="K191" s="2"/>
      <c r="L191" s="2"/>
      <c r="M191" s="4"/>
      <c r="N191" s="2"/>
      <c r="O191" s="2"/>
      <c r="P191" s="2"/>
      <c r="Q191" s="2"/>
      <c r="R191" s="4"/>
      <c r="S191" s="2"/>
      <c r="T191" s="2"/>
      <c r="U191" s="12"/>
      <c r="V191" s="2"/>
      <c r="W191" s="2"/>
      <c r="X191" s="2"/>
      <c r="Y191" s="2"/>
      <c r="Z191" s="2"/>
      <c r="AA191" s="13"/>
      <c r="AB191" s="36"/>
      <c r="AC191" s="36"/>
      <c r="AD191" s="36"/>
      <c r="AE191" s="36"/>
    </row>
    <row r="192" spans="1:31" s="37" customFormat="1" ht="10.5" customHeight="1" x14ac:dyDescent="0.25">
      <c r="A192" s="39"/>
      <c r="B192" s="4"/>
      <c r="C192" s="47"/>
      <c r="K192" s="2"/>
      <c r="L192" s="2"/>
      <c r="M192" s="4"/>
      <c r="N192" s="2"/>
      <c r="O192" s="2"/>
      <c r="P192" s="2"/>
      <c r="Q192" s="2"/>
      <c r="R192" s="4"/>
      <c r="S192" s="2"/>
      <c r="T192" s="2"/>
      <c r="U192" s="12"/>
      <c r="V192" s="2"/>
      <c r="W192" s="2"/>
      <c r="X192" s="2"/>
      <c r="Y192" s="2"/>
      <c r="Z192" s="2"/>
      <c r="AA192" s="13"/>
      <c r="AB192" s="36"/>
      <c r="AC192" s="36"/>
      <c r="AD192" s="36"/>
      <c r="AE192" s="36"/>
    </row>
    <row r="193" spans="1:31" s="37" customFormat="1" ht="10.5" customHeight="1" x14ac:dyDescent="0.25">
      <c r="A193" s="39"/>
      <c r="B193" s="4"/>
      <c r="C193" s="47"/>
      <c r="K193" s="2"/>
      <c r="L193" s="2"/>
      <c r="M193" s="4"/>
      <c r="N193" s="2"/>
      <c r="O193" s="2"/>
      <c r="P193" s="2"/>
      <c r="Q193" s="2"/>
      <c r="R193" s="4"/>
      <c r="S193" s="2"/>
      <c r="T193" s="2"/>
      <c r="U193" s="12"/>
      <c r="V193" s="2"/>
      <c r="W193" s="2"/>
      <c r="X193" s="2"/>
      <c r="Y193" s="2"/>
      <c r="Z193" s="2"/>
      <c r="AA193" s="13"/>
      <c r="AB193" s="36"/>
      <c r="AC193" s="36"/>
      <c r="AD193" s="36"/>
      <c r="AE193" s="36"/>
    </row>
    <row r="194" spans="1:31" s="37" customFormat="1" ht="10.5" customHeight="1" x14ac:dyDescent="0.25">
      <c r="A194" s="39"/>
      <c r="B194" s="4"/>
      <c r="C194" s="47"/>
      <c r="K194" s="2"/>
      <c r="L194" s="2"/>
      <c r="M194" s="4"/>
      <c r="N194" s="2"/>
      <c r="O194" s="2"/>
      <c r="P194" s="2"/>
      <c r="Q194" s="2"/>
      <c r="R194" s="4"/>
      <c r="S194" s="2"/>
      <c r="T194" s="2"/>
      <c r="U194" s="12"/>
      <c r="V194" s="2"/>
      <c r="W194" s="2"/>
      <c r="X194" s="2"/>
      <c r="Y194" s="2"/>
      <c r="Z194" s="2"/>
      <c r="AA194" s="13"/>
      <c r="AB194" s="36"/>
      <c r="AC194" s="36"/>
      <c r="AD194" s="36"/>
      <c r="AE194" s="36"/>
    </row>
    <row r="195" spans="1:31" s="37" customFormat="1" ht="10.5" customHeight="1" x14ac:dyDescent="0.25">
      <c r="A195" s="39"/>
      <c r="B195" s="4"/>
      <c r="C195" s="47"/>
      <c r="K195" s="2"/>
      <c r="L195" s="2"/>
      <c r="M195" s="4"/>
      <c r="N195" s="2"/>
      <c r="O195" s="2"/>
      <c r="P195" s="2"/>
      <c r="Q195" s="2"/>
      <c r="R195" s="4"/>
      <c r="S195" s="2"/>
      <c r="T195" s="2"/>
      <c r="U195" s="12"/>
      <c r="V195" s="2"/>
      <c r="W195" s="2"/>
      <c r="X195" s="2"/>
      <c r="Y195" s="2"/>
      <c r="Z195" s="2"/>
      <c r="AA195" s="13"/>
      <c r="AB195" s="36"/>
      <c r="AC195" s="36"/>
      <c r="AD195" s="36"/>
      <c r="AE195" s="36"/>
    </row>
    <row r="196" spans="1:31" s="37" customFormat="1" ht="10.5" customHeight="1" x14ac:dyDescent="0.25">
      <c r="A196" s="39"/>
      <c r="B196" s="4"/>
      <c r="C196" s="47"/>
      <c r="K196" s="2"/>
      <c r="L196" s="2"/>
      <c r="M196" s="4"/>
      <c r="N196" s="2"/>
      <c r="O196" s="2"/>
      <c r="P196" s="2"/>
      <c r="Q196" s="2"/>
      <c r="R196" s="4"/>
      <c r="S196" s="2"/>
      <c r="T196" s="2"/>
      <c r="U196" s="12"/>
      <c r="V196" s="2"/>
      <c r="W196" s="2"/>
      <c r="X196" s="2"/>
      <c r="Y196" s="2"/>
      <c r="Z196" s="2"/>
      <c r="AA196" s="13"/>
      <c r="AB196" s="36"/>
      <c r="AC196" s="36"/>
      <c r="AD196" s="36"/>
      <c r="AE196" s="36"/>
    </row>
    <row r="197" spans="1:31" s="37" customFormat="1" ht="10.5" customHeight="1" x14ac:dyDescent="0.25">
      <c r="A197" s="39"/>
      <c r="B197" s="4"/>
      <c r="C197" s="47"/>
      <c r="K197" s="2"/>
      <c r="L197" s="2"/>
      <c r="M197" s="4"/>
      <c r="N197" s="2"/>
      <c r="O197" s="2"/>
      <c r="P197" s="2"/>
      <c r="Q197" s="2"/>
      <c r="R197" s="4"/>
      <c r="S197" s="2"/>
      <c r="T197" s="2"/>
      <c r="U197" s="12"/>
      <c r="V197" s="2"/>
      <c r="W197" s="2"/>
      <c r="X197" s="2"/>
      <c r="Y197" s="2"/>
      <c r="Z197" s="2"/>
      <c r="AA197" s="13"/>
      <c r="AB197" s="36"/>
      <c r="AC197" s="36"/>
      <c r="AD197" s="36"/>
      <c r="AE197" s="36"/>
    </row>
    <row r="198" spans="1:31" s="37" customFormat="1" ht="10.5" customHeight="1" x14ac:dyDescent="0.25">
      <c r="A198" s="39"/>
      <c r="B198" s="4"/>
      <c r="C198" s="47"/>
      <c r="K198" s="2"/>
      <c r="L198" s="2"/>
      <c r="M198" s="4"/>
      <c r="N198" s="2"/>
      <c r="O198" s="2"/>
      <c r="P198" s="2"/>
      <c r="Q198" s="2"/>
      <c r="R198" s="4"/>
      <c r="S198" s="2"/>
      <c r="T198" s="2"/>
      <c r="U198" s="12"/>
      <c r="V198" s="2"/>
      <c r="W198" s="2"/>
      <c r="X198" s="2"/>
      <c r="Y198" s="2"/>
      <c r="Z198" s="2"/>
      <c r="AA198" s="13"/>
      <c r="AB198" s="36"/>
      <c r="AC198" s="36"/>
      <c r="AD198" s="36"/>
      <c r="AE198" s="36"/>
    </row>
    <row r="199" spans="1:31" s="37" customFormat="1" ht="10.5" customHeight="1" x14ac:dyDescent="0.25">
      <c r="A199" s="39"/>
      <c r="B199" s="4"/>
      <c r="C199" s="47"/>
      <c r="K199" s="2"/>
      <c r="L199" s="2"/>
      <c r="M199" s="4"/>
      <c r="N199" s="2"/>
      <c r="O199" s="2"/>
      <c r="P199" s="2"/>
      <c r="Q199" s="2"/>
      <c r="R199" s="4"/>
      <c r="S199" s="2"/>
      <c r="T199" s="2"/>
      <c r="U199" s="12"/>
      <c r="V199" s="2"/>
      <c r="W199" s="2"/>
      <c r="X199" s="2"/>
      <c r="Y199" s="2"/>
      <c r="Z199" s="2"/>
      <c r="AA199" s="13"/>
      <c r="AB199" s="36"/>
      <c r="AC199" s="36"/>
      <c r="AD199" s="36"/>
      <c r="AE199" s="36"/>
    </row>
    <row r="200" spans="1:31" s="37" customFormat="1" ht="10.5" customHeight="1" x14ac:dyDescent="0.25">
      <c r="A200" s="39"/>
      <c r="B200" s="4"/>
      <c r="C200" s="47"/>
      <c r="K200" s="2"/>
      <c r="L200" s="2"/>
      <c r="M200" s="4"/>
      <c r="N200" s="2"/>
      <c r="O200" s="2"/>
      <c r="P200" s="2"/>
      <c r="Q200" s="2"/>
      <c r="R200" s="4"/>
      <c r="S200" s="2"/>
      <c r="T200" s="2"/>
      <c r="U200" s="12"/>
      <c r="V200" s="2"/>
      <c r="W200" s="2"/>
      <c r="X200" s="2"/>
      <c r="Y200" s="2"/>
      <c r="Z200" s="2"/>
      <c r="AA200" s="13"/>
      <c r="AB200" s="36"/>
      <c r="AC200" s="36"/>
      <c r="AD200" s="36"/>
      <c r="AE200" s="36"/>
    </row>
    <row r="201" spans="1:31" s="37" customFormat="1" ht="10.5" customHeight="1" x14ac:dyDescent="0.25">
      <c r="A201" s="39"/>
      <c r="B201" s="4"/>
      <c r="C201" s="47"/>
      <c r="K201" s="2"/>
      <c r="L201" s="2"/>
      <c r="M201" s="4"/>
      <c r="N201" s="2"/>
      <c r="O201" s="2"/>
      <c r="P201" s="2"/>
      <c r="Q201" s="2"/>
      <c r="R201" s="4"/>
      <c r="S201" s="2"/>
      <c r="T201" s="2"/>
      <c r="U201" s="12"/>
      <c r="V201" s="2"/>
      <c r="W201" s="2"/>
      <c r="X201" s="2"/>
      <c r="Y201" s="2"/>
      <c r="Z201" s="2"/>
      <c r="AA201" s="13"/>
      <c r="AB201" s="36"/>
      <c r="AC201" s="36"/>
      <c r="AD201" s="36"/>
      <c r="AE201" s="36"/>
    </row>
    <row r="202" spans="1:31" s="37" customFormat="1" ht="10.5" customHeight="1" x14ac:dyDescent="0.25">
      <c r="A202" s="39"/>
      <c r="B202" s="4"/>
      <c r="C202" s="47"/>
      <c r="K202" s="2"/>
      <c r="L202" s="2"/>
      <c r="M202" s="4"/>
      <c r="N202" s="2"/>
      <c r="O202" s="2"/>
      <c r="P202" s="2"/>
      <c r="Q202" s="2"/>
      <c r="R202" s="4"/>
      <c r="S202" s="2"/>
      <c r="T202" s="2"/>
      <c r="U202" s="12"/>
      <c r="V202" s="2"/>
      <c r="W202" s="2"/>
      <c r="X202" s="2"/>
      <c r="Y202" s="2"/>
      <c r="Z202" s="2"/>
      <c r="AA202" s="13"/>
      <c r="AB202" s="36"/>
      <c r="AC202" s="36"/>
      <c r="AD202" s="36"/>
      <c r="AE202" s="36"/>
    </row>
    <row r="203" spans="1:31" s="37" customFormat="1" ht="10.5" customHeight="1" x14ac:dyDescent="0.25">
      <c r="A203" s="39"/>
      <c r="B203" s="4"/>
      <c r="C203" s="47"/>
      <c r="K203" s="2"/>
      <c r="L203" s="2"/>
      <c r="M203" s="4"/>
      <c r="N203" s="2"/>
      <c r="O203" s="2"/>
      <c r="P203" s="2"/>
      <c r="Q203" s="2"/>
      <c r="R203" s="4"/>
      <c r="S203" s="2"/>
      <c r="T203" s="2"/>
      <c r="U203" s="12"/>
      <c r="V203" s="2"/>
      <c r="W203" s="2"/>
      <c r="X203" s="2"/>
      <c r="Y203" s="2"/>
      <c r="Z203" s="2"/>
      <c r="AA203" s="13"/>
      <c r="AB203" s="36"/>
      <c r="AC203" s="36"/>
      <c r="AD203" s="36"/>
      <c r="AE203" s="36"/>
    </row>
    <row r="204" spans="1:31" s="37" customFormat="1" ht="10.5" customHeight="1" x14ac:dyDescent="0.25">
      <c r="A204" s="39"/>
      <c r="B204" s="4"/>
      <c r="C204" s="47"/>
      <c r="K204" s="2"/>
      <c r="L204" s="2"/>
      <c r="M204" s="4"/>
      <c r="N204" s="2"/>
      <c r="O204" s="2"/>
      <c r="P204" s="2"/>
      <c r="Q204" s="2"/>
      <c r="R204" s="4"/>
      <c r="S204" s="2"/>
      <c r="T204" s="2"/>
      <c r="U204" s="12"/>
      <c r="V204" s="2"/>
      <c r="W204" s="2"/>
      <c r="X204" s="2"/>
      <c r="Y204" s="2"/>
      <c r="Z204" s="2"/>
      <c r="AA204" s="13"/>
      <c r="AB204" s="36"/>
      <c r="AC204" s="36"/>
      <c r="AD204" s="36"/>
      <c r="AE204" s="36"/>
    </row>
    <row r="205" spans="1:31" s="37" customFormat="1" ht="10.5" customHeight="1" x14ac:dyDescent="0.25">
      <c r="A205" s="39"/>
      <c r="B205" s="4"/>
      <c r="C205" s="47"/>
      <c r="K205" s="2"/>
      <c r="L205" s="2"/>
      <c r="M205" s="4"/>
      <c r="N205" s="2"/>
      <c r="O205" s="2"/>
      <c r="P205" s="2"/>
      <c r="Q205" s="2"/>
      <c r="R205" s="4"/>
      <c r="S205" s="2"/>
      <c r="T205" s="2"/>
      <c r="U205" s="12"/>
      <c r="V205" s="2"/>
      <c r="W205" s="2"/>
      <c r="X205" s="2"/>
      <c r="Y205" s="2"/>
      <c r="Z205" s="2"/>
      <c r="AA205" s="13"/>
      <c r="AB205" s="36"/>
      <c r="AC205" s="36"/>
      <c r="AD205" s="36"/>
      <c r="AE205" s="36"/>
    </row>
    <row r="206" spans="1:31" s="37" customFormat="1" ht="10.5" customHeight="1" x14ac:dyDescent="0.25">
      <c r="A206" s="39"/>
      <c r="B206" s="4"/>
      <c r="C206" s="47"/>
      <c r="K206" s="2"/>
      <c r="L206" s="2"/>
      <c r="M206" s="4"/>
      <c r="N206" s="2"/>
      <c r="O206" s="2"/>
      <c r="P206" s="2"/>
      <c r="Q206" s="2"/>
      <c r="R206" s="4"/>
      <c r="S206" s="2"/>
      <c r="T206" s="2"/>
      <c r="U206" s="12"/>
      <c r="V206" s="2"/>
      <c r="W206" s="2"/>
      <c r="X206" s="2"/>
      <c r="Y206" s="2"/>
      <c r="Z206" s="2"/>
      <c r="AA206" s="13"/>
      <c r="AB206" s="36"/>
      <c r="AC206" s="36"/>
      <c r="AD206" s="36"/>
      <c r="AE206" s="36"/>
    </row>
    <row r="207" spans="1:31" s="37" customFormat="1" ht="10.5" customHeight="1" x14ac:dyDescent="0.25">
      <c r="A207" s="39"/>
      <c r="B207" s="4"/>
      <c r="C207" s="47"/>
      <c r="K207" s="2"/>
      <c r="L207" s="2"/>
      <c r="M207" s="4"/>
      <c r="N207" s="2"/>
      <c r="O207" s="2"/>
      <c r="P207" s="2"/>
      <c r="Q207" s="2"/>
      <c r="R207" s="4"/>
      <c r="S207" s="2"/>
      <c r="T207" s="2"/>
      <c r="U207" s="12"/>
      <c r="V207" s="2"/>
      <c r="W207" s="2"/>
      <c r="X207" s="2"/>
      <c r="Y207" s="2"/>
      <c r="Z207" s="2"/>
      <c r="AA207" s="13"/>
      <c r="AB207" s="36"/>
      <c r="AC207" s="36"/>
      <c r="AD207" s="36"/>
      <c r="AE207" s="36"/>
    </row>
    <row r="208" spans="1:31" s="37" customFormat="1" ht="10.5" customHeight="1" x14ac:dyDescent="0.25">
      <c r="A208" s="39"/>
      <c r="B208" s="4"/>
      <c r="C208" s="47"/>
      <c r="K208" s="2"/>
      <c r="L208" s="2"/>
      <c r="M208" s="4"/>
      <c r="N208" s="2"/>
      <c r="O208" s="2"/>
      <c r="P208" s="2"/>
      <c r="Q208" s="2"/>
      <c r="R208" s="4"/>
      <c r="S208" s="2"/>
      <c r="T208" s="2"/>
      <c r="U208" s="12"/>
      <c r="V208" s="2"/>
      <c r="W208" s="2"/>
      <c r="X208" s="2"/>
      <c r="Y208" s="2"/>
      <c r="Z208" s="2"/>
      <c r="AA208" s="13"/>
      <c r="AB208" s="36"/>
      <c r="AC208" s="36"/>
      <c r="AD208" s="36"/>
      <c r="AE208" s="36"/>
    </row>
    <row r="209" spans="1:31" s="37" customFormat="1" ht="10.5" customHeight="1" x14ac:dyDescent="0.25">
      <c r="A209" s="39"/>
      <c r="B209" s="4"/>
      <c r="C209" s="47"/>
      <c r="K209" s="2"/>
      <c r="L209" s="2"/>
      <c r="M209" s="4"/>
      <c r="N209" s="2"/>
      <c r="O209" s="2"/>
      <c r="P209" s="2"/>
      <c r="Q209" s="2"/>
      <c r="R209" s="4"/>
      <c r="S209" s="2"/>
      <c r="T209" s="2"/>
      <c r="U209" s="12"/>
      <c r="V209" s="2"/>
      <c r="W209" s="2"/>
      <c r="X209" s="2"/>
      <c r="Y209" s="2"/>
      <c r="Z209" s="2"/>
      <c r="AA209" s="13"/>
      <c r="AB209" s="36"/>
      <c r="AC209" s="36"/>
      <c r="AD209" s="36"/>
      <c r="AE209" s="36"/>
    </row>
    <row r="210" spans="1:31" s="37" customFormat="1" ht="10.5" customHeight="1" x14ac:dyDescent="0.25">
      <c r="A210" s="39"/>
      <c r="B210" s="4"/>
      <c r="C210" s="47"/>
      <c r="K210" s="2"/>
      <c r="L210" s="2"/>
      <c r="M210" s="4"/>
      <c r="N210" s="2"/>
      <c r="O210" s="2"/>
      <c r="P210" s="2"/>
      <c r="Q210" s="2"/>
      <c r="R210" s="4"/>
      <c r="S210" s="2"/>
      <c r="T210" s="2"/>
      <c r="U210" s="12"/>
      <c r="V210" s="2"/>
      <c r="W210" s="2"/>
      <c r="X210" s="2"/>
      <c r="Y210" s="2"/>
      <c r="Z210" s="2"/>
      <c r="AA210" s="13"/>
      <c r="AB210" s="36"/>
      <c r="AC210" s="36"/>
      <c r="AD210" s="36"/>
      <c r="AE210" s="36"/>
    </row>
    <row r="211" spans="1:31" s="37" customFormat="1" ht="10.5" customHeight="1" x14ac:dyDescent="0.25">
      <c r="A211" s="39"/>
      <c r="B211" s="4"/>
      <c r="C211" s="47"/>
      <c r="K211" s="2"/>
      <c r="L211" s="2"/>
      <c r="M211" s="4"/>
      <c r="N211" s="2"/>
      <c r="O211" s="2"/>
      <c r="P211" s="2"/>
      <c r="Q211" s="2"/>
      <c r="R211" s="4"/>
      <c r="S211" s="2"/>
      <c r="T211" s="2"/>
      <c r="U211" s="12"/>
      <c r="V211" s="2"/>
      <c r="W211" s="2"/>
      <c r="X211" s="2"/>
      <c r="Y211" s="2"/>
      <c r="Z211" s="2"/>
      <c r="AA211" s="13"/>
      <c r="AB211" s="36"/>
      <c r="AC211" s="36"/>
      <c r="AD211" s="36"/>
      <c r="AE211" s="36"/>
    </row>
    <row r="212" spans="1:31" s="37" customFormat="1" ht="10.5" customHeight="1" x14ac:dyDescent="0.25">
      <c r="A212" s="39"/>
      <c r="B212" s="4"/>
      <c r="C212" s="47"/>
      <c r="K212" s="2"/>
      <c r="L212" s="2"/>
      <c r="M212" s="4"/>
      <c r="N212" s="2"/>
      <c r="O212" s="2"/>
      <c r="P212" s="2"/>
      <c r="Q212" s="2"/>
      <c r="R212" s="4"/>
      <c r="S212" s="2"/>
      <c r="T212" s="2"/>
      <c r="U212" s="12"/>
      <c r="V212" s="2"/>
      <c r="W212" s="2"/>
      <c r="X212" s="2"/>
      <c r="Y212" s="2"/>
      <c r="Z212" s="2"/>
      <c r="AA212" s="13"/>
      <c r="AB212" s="36"/>
      <c r="AC212" s="36"/>
      <c r="AD212" s="36"/>
      <c r="AE212" s="36"/>
    </row>
    <row r="213" spans="1:31" s="37" customFormat="1" ht="10.5" customHeight="1" x14ac:dyDescent="0.25">
      <c r="A213" s="39"/>
      <c r="B213" s="4"/>
      <c r="C213" s="47"/>
      <c r="K213" s="2"/>
      <c r="L213" s="2"/>
      <c r="M213" s="4"/>
      <c r="N213" s="2"/>
      <c r="O213" s="2"/>
      <c r="P213" s="2"/>
      <c r="Q213" s="2"/>
      <c r="R213" s="4"/>
      <c r="S213" s="2"/>
      <c r="T213" s="2"/>
      <c r="U213" s="12"/>
      <c r="V213" s="2"/>
      <c r="W213" s="2"/>
      <c r="X213" s="2"/>
      <c r="Y213" s="2"/>
      <c r="Z213" s="2"/>
      <c r="AA213" s="13"/>
      <c r="AB213" s="36"/>
      <c r="AC213" s="36"/>
      <c r="AD213" s="36"/>
      <c r="AE213" s="36"/>
    </row>
    <row r="214" spans="1:31" s="37" customFormat="1" ht="10.5" customHeight="1" x14ac:dyDescent="0.25">
      <c r="A214" s="39"/>
      <c r="B214" s="4"/>
      <c r="C214" s="47"/>
      <c r="K214" s="2"/>
      <c r="L214" s="2"/>
      <c r="M214" s="4"/>
      <c r="N214" s="2"/>
      <c r="O214" s="2"/>
      <c r="P214" s="2"/>
      <c r="Q214" s="2"/>
      <c r="R214" s="4"/>
      <c r="S214" s="2"/>
      <c r="T214" s="2"/>
      <c r="U214" s="12"/>
      <c r="V214" s="2"/>
      <c r="W214" s="2"/>
      <c r="X214" s="2"/>
      <c r="Y214" s="2"/>
      <c r="Z214" s="2"/>
      <c r="AA214" s="13"/>
      <c r="AB214" s="36"/>
      <c r="AC214" s="36"/>
      <c r="AD214" s="36"/>
      <c r="AE214" s="36"/>
    </row>
    <row r="215" spans="1:31" s="37" customFormat="1" ht="10.5" customHeight="1" x14ac:dyDescent="0.25">
      <c r="A215" s="39"/>
      <c r="B215" s="4"/>
      <c r="C215" s="47"/>
      <c r="K215" s="2"/>
      <c r="L215" s="2"/>
      <c r="M215" s="4"/>
      <c r="N215" s="2"/>
      <c r="O215" s="2"/>
      <c r="P215" s="2"/>
      <c r="Q215" s="2"/>
      <c r="R215" s="4"/>
      <c r="S215" s="2"/>
      <c r="T215" s="2"/>
      <c r="U215" s="12"/>
      <c r="V215" s="2"/>
      <c r="W215" s="2"/>
      <c r="X215" s="2"/>
      <c r="Y215" s="2"/>
      <c r="Z215" s="2"/>
      <c r="AA215" s="13"/>
      <c r="AB215" s="36"/>
      <c r="AC215" s="36"/>
      <c r="AD215" s="36"/>
      <c r="AE215" s="36"/>
    </row>
    <row r="216" spans="1:31" s="37" customFormat="1" ht="10.5" customHeight="1" x14ac:dyDescent="0.25">
      <c r="A216" s="39"/>
      <c r="B216" s="4"/>
      <c r="C216" s="47"/>
      <c r="K216" s="2"/>
      <c r="L216" s="2"/>
      <c r="M216" s="4"/>
      <c r="N216" s="2"/>
      <c r="O216" s="2"/>
      <c r="P216" s="2"/>
      <c r="Q216" s="2"/>
      <c r="R216" s="4"/>
      <c r="S216" s="2"/>
      <c r="T216" s="2"/>
      <c r="U216" s="12"/>
      <c r="V216" s="2"/>
      <c r="W216" s="2"/>
      <c r="X216" s="2"/>
      <c r="Y216" s="2"/>
      <c r="Z216" s="2"/>
      <c r="AA216" s="13"/>
      <c r="AB216" s="36"/>
      <c r="AC216" s="36"/>
      <c r="AD216" s="36"/>
      <c r="AE216" s="36"/>
    </row>
    <row r="217" spans="1:31" s="37" customFormat="1" ht="10.5" customHeight="1" x14ac:dyDescent="0.25">
      <c r="A217" s="39"/>
      <c r="B217" s="4"/>
      <c r="C217" s="47"/>
      <c r="K217" s="2"/>
      <c r="L217" s="2"/>
      <c r="M217" s="4"/>
      <c r="N217" s="2"/>
      <c r="O217" s="2"/>
      <c r="P217" s="2"/>
      <c r="Q217" s="2"/>
      <c r="R217" s="4"/>
      <c r="S217" s="2"/>
      <c r="T217" s="2"/>
      <c r="U217" s="12"/>
      <c r="V217" s="2"/>
      <c r="W217" s="2"/>
      <c r="X217" s="2"/>
      <c r="Y217" s="2"/>
      <c r="Z217" s="2"/>
      <c r="AA217" s="13"/>
      <c r="AB217" s="36"/>
      <c r="AC217" s="36"/>
      <c r="AD217" s="36"/>
      <c r="AE217" s="36"/>
    </row>
    <row r="218" spans="1:31" s="37" customFormat="1" ht="10.5" customHeight="1" x14ac:dyDescent="0.25">
      <c r="A218" s="39"/>
      <c r="B218" s="4"/>
      <c r="C218" s="47"/>
      <c r="K218" s="2"/>
      <c r="L218" s="2"/>
      <c r="M218" s="4"/>
      <c r="N218" s="2"/>
      <c r="O218" s="2"/>
      <c r="P218" s="2"/>
      <c r="Q218" s="2"/>
      <c r="R218" s="4"/>
      <c r="S218" s="2"/>
      <c r="T218" s="2"/>
      <c r="U218" s="12"/>
      <c r="V218" s="2"/>
      <c r="W218" s="2"/>
      <c r="X218" s="2"/>
      <c r="Y218" s="2"/>
      <c r="Z218" s="2"/>
      <c r="AA218" s="13"/>
      <c r="AB218" s="36"/>
      <c r="AC218" s="36"/>
      <c r="AD218" s="36"/>
      <c r="AE218" s="36"/>
    </row>
    <row r="219" spans="1:31" s="37" customFormat="1" ht="10.5" customHeight="1" x14ac:dyDescent="0.25">
      <c r="A219" s="39"/>
      <c r="B219" s="4"/>
      <c r="C219" s="47"/>
      <c r="K219" s="2"/>
      <c r="L219" s="2"/>
      <c r="M219" s="4"/>
      <c r="N219" s="2"/>
      <c r="O219" s="2"/>
      <c r="P219" s="2"/>
      <c r="Q219" s="2"/>
      <c r="R219" s="4"/>
      <c r="S219" s="2"/>
      <c r="T219" s="2"/>
      <c r="U219" s="12"/>
      <c r="V219" s="2"/>
      <c r="W219" s="2"/>
      <c r="X219" s="2"/>
      <c r="Y219" s="2"/>
      <c r="Z219" s="2"/>
      <c r="AA219" s="13"/>
      <c r="AB219" s="36"/>
      <c r="AC219" s="36"/>
      <c r="AD219" s="36"/>
      <c r="AE219" s="36"/>
    </row>
    <row r="220" spans="1:31" s="37" customFormat="1" ht="10.5" customHeight="1" x14ac:dyDescent="0.25">
      <c r="A220" s="39"/>
      <c r="B220" s="4"/>
      <c r="C220" s="47"/>
      <c r="K220" s="2"/>
      <c r="L220" s="2"/>
      <c r="M220" s="4"/>
      <c r="N220" s="2"/>
      <c r="O220" s="2"/>
      <c r="P220" s="2"/>
      <c r="Q220" s="2"/>
      <c r="R220" s="4"/>
      <c r="S220" s="2"/>
      <c r="T220" s="2"/>
      <c r="U220" s="12"/>
      <c r="V220" s="2"/>
      <c r="W220" s="2"/>
      <c r="X220" s="2"/>
      <c r="Y220" s="2"/>
      <c r="Z220" s="2"/>
      <c r="AA220" s="13"/>
      <c r="AB220" s="36"/>
      <c r="AC220" s="36"/>
      <c r="AD220" s="36"/>
      <c r="AE220" s="36"/>
    </row>
    <row r="221" spans="1:31" s="37" customFormat="1" ht="10.5" customHeight="1" x14ac:dyDescent="0.25">
      <c r="A221" s="39"/>
      <c r="B221" s="4"/>
      <c r="C221" s="47"/>
      <c r="K221" s="2"/>
      <c r="L221" s="2"/>
      <c r="M221" s="4"/>
      <c r="N221" s="2"/>
      <c r="O221" s="2"/>
      <c r="P221" s="2"/>
      <c r="Q221" s="2"/>
      <c r="R221" s="4"/>
      <c r="S221" s="2"/>
      <c r="T221" s="2"/>
      <c r="U221" s="12"/>
      <c r="V221" s="2"/>
      <c r="W221" s="2"/>
      <c r="X221" s="2"/>
      <c r="Y221" s="2"/>
      <c r="Z221" s="2"/>
      <c r="AA221" s="13"/>
      <c r="AB221" s="36"/>
      <c r="AC221" s="36"/>
      <c r="AD221" s="36"/>
      <c r="AE221" s="36"/>
    </row>
    <row r="222" spans="1:31" s="37" customFormat="1" ht="10.5" customHeight="1" x14ac:dyDescent="0.25">
      <c r="A222" s="39"/>
      <c r="B222" s="4"/>
      <c r="C222" s="47"/>
      <c r="K222" s="2"/>
      <c r="L222" s="2"/>
      <c r="M222" s="4"/>
      <c r="N222" s="2"/>
      <c r="O222" s="2"/>
      <c r="P222" s="2"/>
      <c r="Q222" s="2"/>
      <c r="R222" s="4"/>
      <c r="S222" s="2"/>
      <c r="T222" s="2"/>
      <c r="U222" s="12"/>
      <c r="V222" s="2"/>
      <c r="W222" s="2"/>
      <c r="X222" s="2"/>
      <c r="Y222" s="2"/>
      <c r="Z222" s="2"/>
      <c r="AA222" s="13"/>
      <c r="AB222" s="36"/>
      <c r="AC222" s="36"/>
      <c r="AD222" s="36"/>
      <c r="AE222" s="36"/>
    </row>
    <row r="223" spans="1:31" s="37" customFormat="1" ht="10.5" customHeight="1" x14ac:dyDescent="0.25">
      <c r="A223" s="39"/>
      <c r="B223" s="4"/>
      <c r="C223" s="47"/>
      <c r="K223" s="2"/>
      <c r="L223" s="2"/>
      <c r="M223" s="4"/>
      <c r="N223" s="2"/>
      <c r="O223" s="2"/>
      <c r="P223" s="2"/>
      <c r="Q223" s="2"/>
      <c r="R223" s="4"/>
      <c r="S223" s="2"/>
      <c r="T223" s="2"/>
      <c r="U223" s="12"/>
      <c r="V223" s="2"/>
      <c r="W223" s="2"/>
      <c r="X223" s="2"/>
      <c r="Y223" s="2"/>
      <c r="Z223" s="2"/>
      <c r="AA223" s="13"/>
      <c r="AB223" s="36"/>
      <c r="AC223" s="36"/>
      <c r="AD223" s="36"/>
      <c r="AE223" s="36"/>
    </row>
    <row r="224" spans="1:31" s="37" customFormat="1" ht="10.5" customHeight="1" x14ac:dyDescent="0.25">
      <c r="A224" s="39"/>
      <c r="B224" s="4"/>
      <c r="C224" s="47"/>
      <c r="K224" s="2"/>
      <c r="L224" s="2"/>
      <c r="M224" s="4"/>
      <c r="N224" s="2"/>
      <c r="O224" s="2"/>
      <c r="P224" s="2"/>
      <c r="Q224" s="2"/>
      <c r="R224" s="4"/>
      <c r="S224" s="2"/>
      <c r="T224" s="2"/>
      <c r="U224" s="12"/>
      <c r="V224" s="2"/>
      <c r="W224" s="2"/>
      <c r="X224" s="2"/>
      <c r="Y224" s="2"/>
      <c r="Z224" s="2"/>
      <c r="AA224" s="13"/>
      <c r="AB224" s="36"/>
      <c r="AC224" s="36"/>
      <c r="AD224" s="36"/>
      <c r="AE224" s="36"/>
    </row>
    <row r="225" spans="1:31" s="37" customFormat="1" ht="10.5" customHeight="1" x14ac:dyDescent="0.25">
      <c r="A225" s="39"/>
      <c r="B225" s="4"/>
      <c r="C225" s="47"/>
      <c r="K225" s="2"/>
      <c r="L225" s="2"/>
      <c r="M225" s="4"/>
      <c r="N225" s="2"/>
      <c r="O225" s="2"/>
      <c r="P225" s="2"/>
      <c r="Q225" s="2"/>
      <c r="R225" s="4"/>
      <c r="S225" s="2"/>
      <c r="T225" s="2"/>
      <c r="U225" s="12"/>
      <c r="V225" s="2"/>
      <c r="W225" s="2"/>
      <c r="X225" s="2"/>
      <c r="Y225" s="2"/>
      <c r="Z225" s="2"/>
      <c r="AA225" s="13"/>
      <c r="AB225" s="36"/>
      <c r="AC225" s="36"/>
      <c r="AD225" s="36"/>
      <c r="AE225" s="36"/>
    </row>
    <row r="226" spans="1:31" s="37" customFormat="1" ht="10.5" customHeight="1" x14ac:dyDescent="0.25">
      <c r="A226" s="39"/>
      <c r="B226" s="4"/>
      <c r="C226" s="47"/>
      <c r="K226" s="2"/>
      <c r="L226" s="2"/>
      <c r="M226" s="4"/>
      <c r="N226" s="2"/>
      <c r="O226" s="2"/>
      <c r="P226" s="2"/>
      <c r="Q226" s="2"/>
      <c r="R226" s="4"/>
      <c r="S226" s="2"/>
      <c r="T226" s="2"/>
      <c r="U226" s="12"/>
      <c r="V226" s="2"/>
      <c r="W226" s="2"/>
      <c r="X226" s="2"/>
      <c r="Y226" s="2"/>
      <c r="Z226" s="2"/>
      <c r="AA226" s="13"/>
      <c r="AB226" s="36"/>
      <c r="AC226" s="36"/>
      <c r="AD226" s="36"/>
      <c r="AE226" s="36"/>
    </row>
    <row r="227" spans="1:31" s="37" customFormat="1" ht="10.5" customHeight="1" x14ac:dyDescent="0.25">
      <c r="A227" s="39"/>
      <c r="B227" s="4"/>
      <c r="C227" s="47"/>
      <c r="K227" s="2"/>
      <c r="L227" s="2"/>
      <c r="M227" s="4"/>
      <c r="N227" s="2"/>
      <c r="O227" s="2"/>
      <c r="P227" s="2"/>
      <c r="Q227" s="2"/>
      <c r="R227" s="4"/>
      <c r="S227" s="2"/>
      <c r="T227" s="2"/>
      <c r="U227" s="12"/>
      <c r="V227" s="2"/>
      <c r="W227" s="2"/>
      <c r="X227" s="2"/>
      <c r="Y227" s="2"/>
      <c r="Z227" s="2"/>
      <c r="AA227" s="13"/>
      <c r="AB227" s="36"/>
      <c r="AC227" s="36"/>
      <c r="AD227" s="36"/>
      <c r="AE227" s="36"/>
    </row>
    <row r="228" spans="1:31" s="37" customFormat="1" ht="10.5" customHeight="1" x14ac:dyDescent="0.25">
      <c r="A228" s="39"/>
      <c r="B228" s="4"/>
      <c r="C228" s="47"/>
      <c r="K228" s="2"/>
      <c r="L228" s="2"/>
      <c r="M228" s="4"/>
      <c r="N228" s="2"/>
      <c r="O228" s="2"/>
      <c r="P228" s="2"/>
      <c r="Q228" s="2"/>
      <c r="R228" s="4"/>
      <c r="S228" s="2"/>
      <c r="T228" s="2"/>
      <c r="U228" s="12"/>
      <c r="V228" s="2"/>
      <c r="W228" s="2"/>
      <c r="X228" s="2"/>
      <c r="Y228" s="2"/>
      <c r="Z228" s="2"/>
      <c r="AA228" s="13"/>
      <c r="AB228" s="36"/>
      <c r="AC228" s="36"/>
      <c r="AD228" s="36"/>
      <c r="AE228" s="36"/>
    </row>
    <row r="229" spans="1:31" s="37" customFormat="1" ht="10.5" customHeight="1" x14ac:dyDescent="0.25">
      <c r="A229" s="39"/>
      <c r="B229" s="4"/>
      <c r="C229" s="47"/>
      <c r="K229" s="2"/>
      <c r="L229" s="2"/>
      <c r="M229" s="4"/>
      <c r="N229" s="2"/>
      <c r="O229" s="2"/>
      <c r="P229" s="2"/>
      <c r="Q229" s="2"/>
      <c r="R229" s="4"/>
      <c r="S229" s="2"/>
      <c r="T229" s="2"/>
      <c r="U229" s="12"/>
      <c r="V229" s="2"/>
      <c r="W229" s="2"/>
      <c r="X229" s="2"/>
      <c r="Y229" s="2"/>
      <c r="Z229" s="2"/>
      <c r="AA229" s="13"/>
      <c r="AB229" s="36"/>
      <c r="AC229" s="36"/>
      <c r="AD229" s="36"/>
      <c r="AE229" s="36"/>
    </row>
    <row r="230" spans="1:31" s="37" customFormat="1" ht="10.5" customHeight="1" x14ac:dyDescent="0.25">
      <c r="A230" s="39"/>
      <c r="B230" s="4"/>
      <c r="C230" s="47"/>
      <c r="K230" s="2"/>
      <c r="L230" s="2"/>
      <c r="M230" s="4"/>
      <c r="N230" s="2"/>
      <c r="O230" s="2"/>
      <c r="P230" s="2"/>
      <c r="Q230" s="2"/>
      <c r="R230" s="4"/>
      <c r="S230" s="2"/>
      <c r="T230" s="2"/>
      <c r="U230" s="12"/>
      <c r="V230" s="2"/>
      <c r="W230" s="2"/>
      <c r="X230" s="2"/>
      <c r="Y230" s="2"/>
      <c r="Z230" s="2"/>
      <c r="AA230" s="13"/>
      <c r="AB230" s="36"/>
      <c r="AC230" s="36"/>
      <c r="AD230" s="36"/>
      <c r="AE230" s="36"/>
    </row>
    <row r="231" spans="1:31" s="37" customFormat="1" ht="10.5" customHeight="1" x14ac:dyDescent="0.25">
      <c r="A231" s="39"/>
      <c r="B231" s="4"/>
      <c r="C231" s="47"/>
      <c r="K231" s="2"/>
      <c r="L231" s="2"/>
      <c r="M231" s="4"/>
      <c r="N231" s="2"/>
      <c r="O231" s="2"/>
      <c r="P231" s="2"/>
      <c r="Q231" s="2"/>
      <c r="R231" s="4"/>
      <c r="S231" s="2"/>
      <c r="T231" s="2"/>
      <c r="U231" s="12"/>
      <c r="V231" s="2"/>
      <c r="W231" s="2"/>
      <c r="X231" s="2"/>
      <c r="Y231" s="2"/>
      <c r="Z231" s="2"/>
      <c r="AA231" s="13"/>
      <c r="AB231" s="36"/>
      <c r="AC231" s="36"/>
      <c r="AD231" s="36"/>
      <c r="AE231" s="36"/>
    </row>
    <row r="232" spans="1:31" s="37" customFormat="1" ht="10.5" customHeight="1" x14ac:dyDescent="0.25">
      <c r="A232" s="39"/>
      <c r="B232" s="4"/>
      <c r="C232" s="47"/>
      <c r="K232" s="2"/>
      <c r="L232" s="2"/>
      <c r="M232" s="4"/>
      <c r="N232" s="2"/>
      <c r="O232" s="2"/>
      <c r="P232" s="2"/>
      <c r="Q232" s="2"/>
      <c r="R232" s="4"/>
      <c r="S232" s="2"/>
      <c r="T232" s="2"/>
      <c r="U232" s="12"/>
      <c r="V232" s="2"/>
      <c r="W232" s="2"/>
      <c r="X232" s="2"/>
      <c r="Y232" s="2"/>
      <c r="Z232" s="2"/>
      <c r="AA232" s="13"/>
      <c r="AB232" s="36"/>
      <c r="AC232" s="36"/>
      <c r="AD232" s="36"/>
      <c r="AE232" s="36"/>
    </row>
    <row r="233" spans="1:31" s="37" customFormat="1" ht="10.5" customHeight="1" x14ac:dyDescent="0.25">
      <c r="A233" s="39"/>
      <c r="B233" s="4"/>
      <c r="C233" s="47"/>
      <c r="K233" s="2"/>
      <c r="L233" s="2"/>
      <c r="M233" s="4"/>
      <c r="N233" s="2"/>
      <c r="O233" s="2"/>
      <c r="P233" s="2"/>
      <c r="Q233" s="2"/>
      <c r="R233" s="4"/>
      <c r="S233" s="2"/>
      <c r="T233" s="2"/>
      <c r="U233" s="12"/>
      <c r="V233" s="2"/>
      <c r="W233" s="2"/>
      <c r="X233" s="2"/>
      <c r="Y233" s="2"/>
      <c r="Z233" s="2"/>
      <c r="AA233" s="13"/>
      <c r="AB233" s="36"/>
      <c r="AC233" s="36"/>
      <c r="AD233" s="36"/>
      <c r="AE233" s="36"/>
    </row>
    <row r="234" spans="1:31" s="37" customFormat="1" ht="10.5" customHeight="1" x14ac:dyDescent="0.25">
      <c r="A234" s="39"/>
      <c r="B234" s="4"/>
      <c r="C234" s="47"/>
      <c r="K234" s="2"/>
      <c r="L234" s="2"/>
      <c r="M234" s="4"/>
      <c r="N234" s="2"/>
      <c r="O234" s="2"/>
      <c r="P234" s="2"/>
      <c r="Q234" s="2"/>
      <c r="R234" s="4"/>
      <c r="S234" s="2"/>
      <c r="T234" s="2"/>
      <c r="U234" s="12"/>
      <c r="V234" s="2"/>
      <c r="W234" s="2"/>
      <c r="X234" s="2"/>
      <c r="Y234" s="2"/>
      <c r="Z234" s="2"/>
      <c r="AA234" s="13"/>
      <c r="AB234" s="36"/>
      <c r="AC234" s="36"/>
      <c r="AD234" s="36"/>
      <c r="AE234" s="36"/>
    </row>
    <row r="235" spans="1:31" s="37" customFormat="1" ht="10.5" customHeight="1" x14ac:dyDescent="0.25">
      <c r="A235" s="39"/>
      <c r="B235" s="4"/>
      <c r="C235" s="47"/>
      <c r="K235" s="2"/>
      <c r="L235" s="2"/>
      <c r="M235" s="4"/>
      <c r="N235" s="2"/>
      <c r="O235" s="2"/>
      <c r="P235" s="2"/>
      <c r="Q235" s="2"/>
      <c r="R235" s="4"/>
      <c r="S235" s="2"/>
      <c r="T235" s="2"/>
      <c r="U235" s="12"/>
      <c r="V235" s="2"/>
      <c r="W235" s="2"/>
      <c r="X235" s="2"/>
      <c r="Y235" s="2"/>
      <c r="Z235" s="2"/>
      <c r="AA235" s="13"/>
      <c r="AB235" s="36"/>
      <c r="AC235" s="36"/>
      <c r="AD235" s="36"/>
      <c r="AE235" s="36"/>
    </row>
    <row r="236" spans="1:31" s="37" customFormat="1" ht="10.5" customHeight="1" x14ac:dyDescent="0.25">
      <c r="A236" s="39"/>
      <c r="B236" s="4"/>
      <c r="C236" s="47"/>
      <c r="K236" s="2"/>
      <c r="L236" s="2"/>
      <c r="M236" s="4"/>
      <c r="N236" s="2"/>
      <c r="O236" s="2"/>
      <c r="P236" s="2"/>
      <c r="Q236" s="2"/>
      <c r="R236" s="4"/>
      <c r="S236" s="2"/>
      <c r="T236" s="2"/>
      <c r="U236" s="12"/>
      <c r="V236" s="2"/>
      <c r="W236" s="2"/>
      <c r="X236" s="2"/>
      <c r="Y236" s="2"/>
      <c r="Z236" s="2"/>
      <c r="AA236" s="13"/>
      <c r="AB236" s="36"/>
      <c r="AC236" s="36"/>
      <c r="AD236" s="36"/>
      <c r="AE236" s="36"/>
    </row>
    <row r="237" spans="1:31" s="37" customFormat="1" ht="10.5" customHeight="1" x14ac:dyDescent="0.25">
      <c r="A237" s="39"/>
      <c r="B237" s="4"/>
      <c r="C237" s="47"/>
      <c r="K237" s="2"/>
      <c r="L237" s="2"/>
      <c r="M237" s="4"/>
      <c r="N237" s="2"/>
      <c r="O237" s="2"/>
      <c r="P237" s="2"/>
      <c r="Q237" s="2"/>
      <c r="R237" s="4"/>
      <c r="S237" s="2"/>
      <c r="T237" s="2"/>
      <c r="U237" s="12"/>
      <c r="V237" s="2"/>
      <c r="W237" s="2"/>
      <c r="X237" s="2"/>
      <c r="Y237" s="2"/>
      <c r="Z237" s="2"/>
      <c r="AA237" s="13"/>
      <c r="AB237" s="36"/>
      <c r="AC237" s="36"/>
      <c r="AD237" s="36"/>
      <c r="AE237" s="36"/>
    </row>
    <row r="238" spans="1:31" s="37" customFormat="1" ht="10.5" customHeight="1" x14ac:dyDescent="0.25">
      <c r="A238" s="39"/>
      <c r="B238" s="4"/>
      <c r="C238" s="47"/>
      <c r="K238" s="2"/>
      <c r="L238" s="2"/>
      <c r="M238" s="4"/>
      <c r="N238" s="2"/>
      <c r="O238" s="2"/>
      <c r="P238" s="2"/>
      <c r="Q238" s="2"/>
      <c r="R238" s="4"/>
      <c r="S238" s="2"/>
      <c r="T238" s="2"/>
      <c r="U238" s="12"/>
      <c r="V238" s="2"/>
      <c r="W238" s="2"/>
      <c r="X238" s="2"/>
      <c r="Y238" s="2"/>
      <c r="Z238" s="2"/>
      <c r="AA238" s="13"/>
      <c r="AB238" s="36"/>
      <c r="AC238" s="36"/>
      <c r="AD238" s="36"/>
      <c r="AE238" s="36"/>
    </row>
    <row r="239" spans="1:31" s="37" customFormat="1" ht="10.5" customHeight="1" x14ac:dyDescent="0.25">
      <c r="A239" s="39"/>
      <c r="B239" s="4"/>
      <c r="C239" s="47"/>
      <c r="K239" s="2"/>
      <c r="L239" s="2"/>
      <c r="M239" s="4"/>
      <c r="N239" s="2"/>
      <c r="O239" s="2"/>
      <c r="P239" s="2"/>
      <c r="Q239" s="2"/>
      <c r="R239" s="4"/>
      <c r="S239" s="2"/>
      <c r="T239" s="2"/>
      <c r="U239" s="12"/>
      <c r="V239" s="2"/>
      <c r="W239" s="2"/>
      <c r="X239" s="2"/>
      <c r="Y239" s="2"/>
      <c r="Z239" s="2"/>
      <c r="AA239" s="13"/>
      <c r="AB239" s="36"/>
      <c r="AC239" s="36"/>
      <c r="AD239" s="36"/>
      <c r="AE239" s="36"/>
    </row>
    <row r="240" spans="1:31" s="37" customFormat="1" ht="10.5" customHeight="1" x14ac:dyDescent="0.25">
      <c r="A240" s="39"/>
      <c r="B240" s="4"/>
      <c r="C240" s="47"/>
      <c r="K240" s="2"/>
      <c r="L240" s="2"/>
      <c r="M240" s="4"/>
      <c r="N240" s="2"/>
      <c r="O240" s="2"/>
      <c r="P240" s="2"/>
      <c r="Q240" s="2"/>
      <c r="R240" s="4"/>
      <c r="S240" s="2"/>
      <c r="T240" s="2"/>
      <c r="U240" s="12"/>
      <c r="V240" s="2"/>
      <c r="W240" s="2"/>
      <c r="X240" s="2"/>
      <c r="Y240" s="2"/>
      <c r="Z240" s="2"/>
      <c r="AA240" s="13"/>
      <c r="AB240" s="36"/>
      <c r="AC240" s="36"/>
      <c r="AD240" s="36"/>
      <c r="AE240" s="36"/>
    </row>
    <row r="241" spans="1:31" s="37" customFormat="1" ht="10.5" customHeight="1" x14ac:dyDescent="0.25">
      <c r="A241" s="39"/>
      <c r="B241" s="4"/>
      <c r="C241" s="47"/>
      <c r="K241" s="2"/>
      <c r="L241" s="2"/>
      <c r="M241" s="4"/>
      <c r="N241" s="2"/>
      <c r="O241" s="2"/>
      <c r="P241" s="2"/>
      <c r="Q241" s="2"/>
      <c r="R241" s="4"/>
      <c r="S241" s="2"/>
      <c r="T241" s="2"/>
      <c r="U241" s="12"/>
      <c r="V241" s="2"/>
      <c r="W241" s="2"/>
      <c r="X241" s="2"/>
      <c r="Y241" s="2"/>
      <c r="Z241" s="2"/>
      <c r="AA241" s="13"/>
      <c r="AB241" s="36"/>
      <c r="AC241" s="36"/>
      <c r="AD241" s="36"/>
      <c r="AE241" s="36"/>
    </row>
    <row r="242" spans="1:31" s="37" customFormat="1" ht="10.5" customHeight="1" x14ac:dyDescent="0.25">
      <c r="A242" s="39"/>
      <c r="B242" s="4"/>
      <c r="C242" s="47"/>
      <c r="K242" s="2"/>
      <c r="L242" s="2"/>
      <c r="M242" s="4"/>
      <c r="N242" s="2"/>
      <c r="O242" s="2"/>
      <c r="P242" s="2"/>
      <c r="Q242" s="2"/>
      <c r="R242" s="4"/>
      <c r="S242" s="2"/>
      <c r="T242" s="2"/>
      <c r="U242" s="12"/>
      <c r="V242" s="2"/>
      <c r="W242" s="2"/>
      <c r="X242" s="2"/>
      <c r="Y242" s="2"/>
      <c r="Z242" s="2"/>
      <c r="AA242" s="13"/>
      <c r="AB242" s="36"/>
      <c r="AC242" s="36"/>
      <c r="AD242" s="36"/>
      <c r="AE242" s="36"/>
    </row>
    <row r="243" spans="1:31" s="37" customFormat="1" ht="10.5" customHeight="1" x14ac:dyDescent="0.25">
      <c r="A243" s="39"/>
      <c r="B243" s="4"/>
      <c r="C243" s="47"/>
      <c r="K243" s="2"/>
      <c r="L243" s="2"/>
      <c r="M243" s="4"/>
      <c r="N243" s="2"/>
      <c r="O243" s="2"/>
      <c r="P243" s="2"/>
      <c r="Q243" s="2"/>
      <c r="R243" s="4"/>
      <c r="S243" s="2"/>
      <c r="T243" s="2"/>
      <c r="U243" s="12"/>
      <c r="V243" s="2"/>
      <c r="W243" s="2"/>
      <c r="X243" s="2"/>
      <c r="Y243" s="2"/>
      <c r="Z243" s="2"/>
      <c r="AA243" s="13"/>
      <c r="AB243" s="36"/>
      <c r="AC243" s="36"/>
      <c r="AD243" s="36"/>
      <c r="AE243" s="36"/>
    </row>
    <row r="244" spans="1:31" s="37" customFormat="1" ht="10.5" customHeight="1" x14ac:dyDescent="0.25">
      <c r="A244" s="39"/>
      <c r="B244" s="4"/>
      <c r="C244" s="47"/>
      <c r="K244" s="2"/>
      <c r="L244" s="2"/>
      <c r="M244" s="4"/>
      <c r="N244" s="2"/>
      <c r="O244" s="2"/>
      <c r="P244" s="2"/>
      <c r="Q244" s="2"/>
      <c r="R244" s="4"/>
      <c r="S244" s="2"/>
      <c r="T244" s="2"/>
      <c r="U244" s="12"/>
      <c r="V244" s="2"/>
      <c r="W244" s="2"/>
      <c r="X244" s="2"/>
      <c r="Y244" s="2"/>
      <c r="Z244" s="2"/>
      <c r="AA244" s="13"/>
      <c r="AB244" s="36"/>
      <c r="AC244" s="36"/>
      <c r="AD244" s="36"/>
      <c r="AE244" s="36"/>
    </row>
    <row r="245" spans="1:31" s="37" customFormat="1" ht="10.5" customHeight="1" x14ac:dyDescent="0.25">
      <c r="A245" s="39"/>
      <c r="B245" s="4"/>
      <c r="C245" s="47"/>
      <c r="K245" s="2"/>
      <c r="L245" s="2"/>
      <c r="M245" s="4"/>
      <c r="N245" s="2"/>
      <c r="O245" s="2"/>
      <c r="P245" s="2"/>
      <c r="Q245" s="2"/>
      <c r="R245" s="4"/>
      <c r="S245" s="2"/>
      <c r="T245" s="2"/>
      <c r="U245" s="12"/>
      <c r="V245" s="2"/>
      <c r="W245" s="2"/>
      <c r="X245" s="2"/>
      <c r="Y245" s="2"/>
      <c r="Z245" s="2"/>
      <c r="AA245" s="13"/>
      <c r="AB245" s="36"/>
      <c r="AC245" s="36"/>
      <c r="AD245" s="36"/>
      <c r="AE245" s="36"/>
    </row>
    <row r="246" spans="1:31" s="37" customFormat="1" ht="10.5" customHeight="1" x14ac:dyDescent="0.25">
      <c r="A246" s="39"/>
      <c r="B246" s="4"/>
      <c r="C246" s="47"/>
      <c r="K246" s="2"/>
      <c r="L246" s="2"/>
      <c r="M246" s="4"/>
      <c r="N246" s="2"/>
      <c r="O246" s="2"/>
      <c r="P246" s="2"/>
      <c r="Q246" s="2"/>
      <c r="R246" s="4"/>
      <c r="S246" s="2"/>
      <c r="T246" s="2"/>
      <c r="U246" s="12"/>
      <c r="V246" s="2"/>
      <c r="W246" s="2"/>
      <c r="X246" s="2"/>
      <c r="Y246" s="2"/>
      <c r="Z246" s="2"/>
      <c r="AA246" s="13"/>
      <c r="AB246" s="36"/>
      <c r="AC246" s="36"/>
      <c r="AD246" s="36"/>
      <c r="AE246" s="36"/>
    </row>
    <row r="247" spans="1:31" s="37" customFormat="1" ht="10.5" customHeight="1" x14ac:dyDescent="0.25">
      <c r="A247" s="39"/>
      <c r="B247" s="4"/>
      <c r="C247" s="47"/>
      <c r="K247" s="2"/>
      <c r="L247" s="2"/>
      <c r="M247" s="4"/>
      <c r="N247" s="2"/>
      <c r="O247" s="2"/>
      <c r="P247" s="2"/>
      <c r="Q247" s="2"/>
      <c r="R247" s="4"/>
      <c r="S247" s="2"/>
      <c r="T247" s="2"/>
      <c r="U247" s="12"/>
      <c r="V247" s="2"/>
      <c r="W247" s="2"/>
      <c r="X247" s="2"/>
      <c r="Y247" s="2"/>
      <c r="Z247" s="2"/>
      <c r="AA247" s="13"/>
      <c r="AB247" s="36"/>
      <c r="AC247" s="36"/>
      <c r="AD247" s="36"/>
      <c r="AE247" s="36"/>
    </row>
    <row r="248" spans="1:31" s="37" customFormat="1" ht="10.5" customHeight="1" x14ac:dyDescent="0.25">
      <c r="A248" s="39"/>
      <c r="B248" s="4"/>
      <c r="C248" s="47"/>
      <c r="K248" s="2"/>
      <c r="L248" s="2"/>
      <c r="M248" s="4"/>
      <c r="N248" s="2"/>
      <c r="O248" s="2"/>
      <c r="P248" s="2"/>
      <c r="Q248" s="2"/>
      <c r="R248" s="4"/>
      <c r="S248" s="2"/>
      <c r="T248" s="2"/>
      <c r="U248" s="12"/>
      <c r="V248" s="2"/>
      <c r="W248" s="2"/>
      <c r="X248" s="2"/>
      <c r="Y248" s="2"/>
      <c r="Z248" s="2"/>
      <c r="AA248" s="13"/>
      <c r="AB248" s="36"/>
      <c r="AC248" s="36"/>
      <c r="AD248" s="36"/>
      <c r="AE248" s="36"/>
    </row>
    <row r="249" spans="1:31" s="37" customFormat="1" ht="10.5" customHeight="1" x14ac:dyDescent="0.25">
      <c r="A249" s="39"/>
      <c r="B249" s="4"/>
      <c r="C249" s="47"/>
      <c r="K249" s="2"/>
      <c r="L249" s="2"/>
      <c r="M249" s="4"/>
      <c r="N249" s="2"/>
      <c r="O249" s="2"/>
      <c r="P249" s="2"/>
      <c r="Q249" s="2"/>
      <c r="R249" s="4"/>
      <c r="S249" s="2"/>
      <c r="T249" s="2"/>
      <c r="U249" s="12"/>
      <c r="V249" s="2"/>
      <c r="W249" s="2"/>
      <c r="X249" s="2"/>
      <c r="Y249" s="2"/>
      <c r="Z249" s="2"/>
      <c r="AA249" s="13"/>
      <c r="AB249" s="36"/>
      <c r="AC249" s="36"/>
      <c r="AD249" s="36"/>
      <c r="AE249" s="36"/>
    </row>
    <row r="250" spans="1:31" s="37" customFormat="1" ht="10.5" customHeight="1" x14ac:dyDescent="0.25">
      <c r="A250" s="39"/>
      <c r="B250" s="4"/>
      <c r="C250" s="47"/>
      <c r="K250" s="2"/>
      <c r="L250" s="2"/>
      <c r="M250" s="4"/>
      <c r="N250" s="2"/>
      <c r="O250" s="2"/>
      <c r="P250" s="2"/>
      <c r="Q250" s="2"/>
      <c r="R250" s="4"/>
      <c r="S250" s="2"/>
      <c r="T250" s="2"/>
      <c r="U250" s="12"/>
      <c r="V250" s="2"/>
      <c r="W250" s="2"/>
      <c r="X250" s="2"/>
      <c r="Y250" s="2"/>
      <c r="Z250" s="2"/>
      <c r="AA250" s="13"/>
      <c r="AB250" s="36"/>
      <c r="AC250" s="36"/>
      <c r="AD250" s="36"/>
      <c r="AE250" s="36"/>
    </row>
    <row r="251" spans="1:31" s="37" customFormat="1" ht="10.5" customHeight="1" x14ac:dyDescent="0.25">
      <c r="A251" s="39"/>
      <c r="B251" s="4"/>
      <c r="C251" s="47"/>
      <c r="K251" s="2"/>
      <c r="L251" s="2"/>
      <c r="M251" s="4"/>
      <c r="N251" s="2"/>
      <c r="O251" s="2"/>
      <c r="P251" s="2"/>
      <c r="Q251" s="2"/>
      <c r="R251" s="4"/>
      <c r="S251" s="2"/>
      <c r="T251" s="2"/>
      <c r="U251" s="12"/>
      <c r="V251" s="2"/>
      <c r="W251" s="2"/>
      <c r="X251" s="2"/>
      <c r="Y251" s="2"/>
      <c r="Z251" s="2"/>
      <c r="AA251" s="13"/>
      <c r="AB251" s="36"/>
      <c r="AC251" s="36"/>
      <c r="AD251" s="36"/>
      <c r="AE251" s="36"/>
    </row>
    <row r="252" spans="1:31" s="37" customFormat="1" ht="10.5" customHeight="1" x14ac:dyDescent="0.25">
      <c r="A252" s="39"/>
      <c r="B252" s="4"/>
      <c r="C252" s="47"/>
      <c r="K252" s="2"/>
      <c r="L252" s="2"/>
      <c r="M252" s="4"/>
      <c r="N252" s="2"/>
      <c r="O252" s="2"/>
      <c r="P252" s="2"/>
      <c r="Q252" s="2"/>
      <c r="R252" s="4"/>
      <c r="S252" s="2"/>
      <c r="T252" s="2"/>
      <c r="U252" s="12"/>
      <c r="V252" s="2"/>
      <c r="W252" s="2"/>
      <c r="X252" s="2"/>
      <c r="Y252" s="2"/>
      <c r="Z252" s="2"/>
      <c r="AA252" s="13"/>
      <c r="AB252" s="36"/>
      <c r="AC252" s="36"/>
      <c r="AD252" s="36"/>
      <c r="AE252" s="36"/>
    </row>
    <row r="253" spans="1:31" s="37" customFormat="1" ht="10.5" customHeight="1" x14ac:dyDescent="0.25">
      <c r="A253" s="39"/>
      <c r="B253" s="4"/>
      <c r="C253" s="47"/>
      <c r="K253" s="2"/>
      <c r="L253" s="2"/>
      <c r="M253" s="4"/>
      <c r="N253" s="2"/>
      <c r="O253" s="2"/>
      <c r="P253" s="2"/>
      <c r="Q253" s="2"/>
      <c r="R253" s="4"/>
      <c r="S253" s="2"/>
      <c r="T253" s="2"/>
      <c r="U253" s="12"/>
      <c r="V253" s="2"/>
      <c r="W253" s="2"/>
      <c r="X253" s="2"/>
      <c r="Y253" s="2"/>
      <c r="Z253" s="2"/>
      <c r="AA253" s="13"/>
      <c r="AB253" s="36"/>
      <c r="AC253" s="36"/>
      <c r="AD253" s="36"/>
      <c r="AE253" s="36"/>
    </row>
    <row r="254" spans="1:31" s="37" customFormat="1" ht="10.5" customHeight="1" x14ac:dyDescent="0.25">
      <c r="A254" s="39"/>
      <c r="B254" s="4"/>
      <c r="C254" s="47"/>
      <c r="K254" s="2"/>
      <c r="L254" s="2"/>
      <c r="M254" s="4"/>
      <c r="N254" s="2"/>
      <c r="O254" s="2"/>
      <c r="P254" s="2"/>
      <c r="Q254" s="2"/>
      <c r="R254" s="4"/>
      <c r="S254" s="2"/>
      <c r="T254" s="2"/>
      <c r="U254" s="12"/>
      <c r="V254" s="2"/>
      <c r="W254" s="2"/>
      <c r="X254" s="2"/>
      <c r="Y254" s="2"/>
      <c r="Z254" s="2"/>
      <c r="AA254" s="13"/>
      <c r="AB254" s="36"/>
      <c r="AC254" s="36"/>
      <c r="AD254" s="36"/>
      <c r="AE254" s="36"/>
    </row>
    <row r="255" spans="1:31" s="37" customFormat="1" ht="10.5" customHeight="1" x14ac:dyDescent="0.25">
      <c r="A255" s="39"/>
      <c r="B255" s="4"/>
      <c r="C255" s="47"/>
      <c r="K255" s="2"/>
      <c r="L255" s="2"/>
      <c r="M255" s="4"/>
      <c r="N255" s="2"/>
      <c r="O255" s="2"/>
      <c r="P255" s="2"/>
      <c r="Q255" s="2"/>
      <c r="R255" s="4"/>
      <c r="S255" s="2"/>
      <c r="T255" s="2"/>
      <c r="U255" s="12"/>
      <c r="V255" s="2"/>
      <c r="W255" s="2"/>
      <c r="X255" s="2"/>
      <c r="Y255" s="2"/>
      <c r="Z255" s="2"/>
      <c r="AA255" s="13"/>
      <c r="AB255" s="36"/>
      <c r="AC255" s="36"/>
      <c r="AD255" s="36"/>
      <c r="AE255" s="36"/>
    </row>
    <row r="256" spans="1:31" s="37" customFormat="1" ht="10.5" customHeight="1" x14ac:dyDescent="0.25">
      <c r="A256" s="39"/>
      <c r="B256" s="4"/>
      <c r="C256" s="47"/>
      <c r="K256" s="2"/>
      <c r="L256" s="2"/>
      <c r="M256" s="4"/>
      <c r="N256" s="2"/>
      <c r="O256" s="2"/>
      <c r="P256" s="2"/>
      <c r="Q256" s="2"/>
      <c r="R256" s="4"/>
      <c r="S256" s="2"/>
      <c r="T256" s="2"/>
      <c r="U256" s="12"/>
      <c r="V256" s="2"/>
      <c r="W256" s="2"/>
      <c r="X256" s="2"/>
      <c r="Y256" s="2"/>
      <c r="Z256" s="2"/>
      <c r="AA256" s="13"/>
      <c r="AB256" s="36"/>
      <c r="AC256" s="36"/>
      <c r="AD256" s="36"/>
      <c r="AE256" s="36"/>
    </row>
    <row r="257" spans="1:31" s="37" customFormat="1" ht="10.5" customHeight="1" x14ac:dyDescent="0.25">
      <c r="A257" s="39"/>
      <c r="B257" s="4"/>
      <c r="C257" s="47"/>
      <c r="K257" s="2"/>
      <c r="L257" s="2"/>
      <c r="M257" s="4"/>
      <c r="N257" s="2"/>
      <c r="O257" s="2"/>
      <c r="P257" s="2"/>
      <c r="Q257" s="2"/>
      <c r="R257" s="4"/>
      <c r="S257" s="2"/>
      <c r="T257" s="2"/>
      <c r="U257" s="12"/>
      <c r="V257" s="2"/>
      <c r="W257" s="2"/>
      <c r="X257" s="2"/>
      <c r="Y257" s="2"/>
      <c r="Z257" s="2"/>
      <c r="AA257" s="13"/>
      <c r="AB257" s="36"/>
      <c r="AC257" s="36"/>
      <c r="AD257" s="36"/>
      <c r="AE257" s="36"/>
    </row>
    <row r="258" spans="1:31" s="37" customFormat="1" ht="10.5" customHeight="1" x14ac:dyDescent="0.25">
      <c r="A258" s="39"/>
      <c r="B258" s="4"/>
      <c r="C258" s="47"/>
      <c r="K258" s="2"/>
      <c r="L258" s="2"/>
      <c r="M258" s="4"/>
      <c r="N258" s="2"/>
      <c r="O258" s="2"/>
      <c r="P258" s="2"/>
      <c r="Q258" s="2"/>
      <c r="R258" s="4"/>
      <c r="S258" s="2"/>
      <c r="T258" s="2"/>
      <c r="U258" s="12"/>
      <c r="V258" s="2"/>
      <c r="W258" s="2"/>
      <c r="X258" s="2"/>
      <c r="Y258" s="2"/>
      <c r="Z258" s="2"/>
      <c r="AA258" s="13"/>
      <c r="AB258" s="36"/>
      <c r="AC258" s="36"/>
      <c r="AD258" s="36"/>
      <c r="AE258" s="36"/>
    </row>
    <row r="259" spans="1:31" s="37" customFormat="1" ht="10.5" customHeight="1" x14ac:dyDescent="0.25">
      <c r="A259" s="39"/>
      <c r="B259" s="4"/>
      <c r="C259" s="47"/>
      <c r="K259" s="2"/>
      <c r="L259" s="2"/>
      <c r="M259" s="4"/>
      <c r="N259" s="2"/>
      <c r="O259" s="2"/>
      <c r="P259" s="2"/>
      <c r="Q259" s="2"/>
      <c r="R259" s="4"/>
      <c r="S259" s="2"/>
      <c r="T259" s="2"/>
      <c r="U259" s="12"/>
      <c r="V259" s="2"/>
      <c r="W259" s="2"/>
      <c r="X259" s="2"/>
      <c r="Y259" s="2"/>
      <c r="Z259" s="2"/>
      <c r="AA259" s="13"/>
      <c r="AB259" s="36"/>
      <c r="AC259" s="36"/>
      <c r="AD259" s="36"/>
      <c r="AE259" s="36"/>
    </row>
    <row r="260" spans="1:31" s="37" customFormat="1" ht="10.5" customHeight="1" x14ac:dyDescent="0.25">
      <c r="A260" s="39"/>
      <c r="B260" s="4"/>
      <c r="C260" s="47"/>
      <c r="K260" s="2"/>
      <c r="L260" s="2"/>
      <c r="M260" s="4"/>
      <c r="N260" s="2"/>
      <c r="O260" s="2"/>
      <c r="P260" s="2"/>
      <c r="Q260" s="2"/>
      <c r="R260" s="4"/>
      <c r="S260" s="2"/>
      <c r="T260" s="2"/>
      <c r="U260" s="12"/>
      <c r="V260" s="2"/>
      <c r="W260" s="2"/>
      <c r="X260" s="2"/>
      <c r="Y260" s="2"/>
      <c r="Z260" s="2"/>
      <c r="AA260" s="13"/>
      <c r="AB260" s="36"/>
      <c r="AC260" s="36"/>
      <c r="AD260" s="36"/>
      <c r="AE260" s="36"/>
    </row>
    <row r="264" spans="1:31" ht="10.5" customHeight="1" x14ac:dyDescent="0.25">
      <c r="A264" s="15"/>
      <c r="B264" s="15"/>
      <c r="C264" s="15"/>
      <c r="K264" s="15"/>
      <c r="L264" s="15"/>
      <c r="N264" s="15"/>
      <c r="O264" s="15"/>
      <c r="P264" s="15"/>
      <c r="Q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1:31" ht="10.5" customHeight="1" x14ac:dyDescent="0.25">
      <c r="A265" s="15"/>
      <c r="B265" s="15"/>
      <c r="C265" s="15"/>
      <c r="K265" s="15"/>
      <c r="L265" s="15"/>
      <c r="N265" s="15"/>
      <c r="O265" s="15"/>
      <c r="P265" s="15"/>
      <c r="Q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1:31" ht="10.5" customHeight="1" x14ac:dyDescent="0.25">
      <c r="A266" s="15"/>
      <c r="B266" s="15"/>
      <c r="C266" s="15"/>
      <c r="K266" s="15"/>
      <c r="L266" s="15"/>
      <c r="N266" s="15"/>
      <c r="O266" s="15"/>
      <c r="P266" s="15"/>
      <c r="Q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1:31" ht="10.5" customHeight="1" x14ac:dyDescent="0.25">
      <c r="A267" s="15"/>
      <c r="B267" s="15"/>
      <c r="C267" s="15"/>
      <c r="K267" s="15"/>
      <c r="L267" s="15"/>
      <c r="N267" s="15"/>
      <c r="O267" s="15"/>
      <c r="P267" s="15"/>
      <c r="Q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1:31" ht="10.5" customHeight="1" x14ac:dyDescent="0.25">
      <c r="A268" s="15"/>
      <c r="B268" s="15"/>
      <c r="C268" s="15"/>
      <c r="K268" s="15"/>
      <c r="L268" s="15"/>
      <c r="N268" s="15"/>
      <c r="O268" s="15"/>
      <c r="P268" s="15"/>
      <c r="Q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1:31" ht="10.5" customHeight="1" x14ac:dyDescent="0.25">
      <c r="A269" s="15"/>
      <c r="B269" s="15"/>
      <c r="C269" s="15"/>
      <c r="K269" s="15"/>
      <c r="L269" s="15"/>
      <c r="N269" s="15"/>
      <c r="O269" s="15"/>
      <c r="P269" s="15"/>
      <c r="Q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1:31" ht="10.5" customHeight="1" x14ac:dyDescent="0.25">
      <c r="A270" s="15"/>
      <c r="B270" s="15"/>
      <c r="C270" s="15"/>
      <c r="K270" s="15"/>
      <c r="L270" s="15"/>
      <c r="N270" s="15"/>
      <c r="O270" s="15"/>
      <c r="P270" s="15"/>
      <c r="Q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1:31" ht="10.5" customHeight="1" x14ac:dyDescent="0.25">
      <c r="A271" s="15"/>
      <c r="B271" s="15"/>
      <c r="C271" s="15"/>
      <c r="K271" s="15"/>
      <c r="L271" s="15"/>
      <c r="N271" s="15"/>
      <c r="O271" s="15"/>
      <c r="P271" s="15"/>
      <c r="Q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1:31" ht="10.5" customHeight="1" x14ac:dyDescent="0.25">
      <c r="A272" s="15"/>
      <c r="B272" s="15"/>
      <c r="C272" s="15"/>
      <c r="K272" s="15"/>
      <c r="L272" s="15"/>
      <c r="N272" s="15"/>
      <c r="O272" s="15"/>
      <c r="P272" s="15"/>
      <c r="Q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1:31" ht="10.5" customHeight="1" x14ac:dyDescent="0.25">
      <c r="A273" s="15"/>
      <c r="B273" s="15"/>
      <c r="C273" s="15"/>
      <c r="K273" s="15"/>
      <c r="L273" s="15"/>
      <c r="N273" s="15"/>
      <c r="O273" s="15"/>
      <c r="P273" s="15"/>
      <c r="Q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1:31" ht="10.5" customHeight="1" x14ac:dyDescent="0.25">
      <c r="A274" s="15"/>
      <c r="B274" s="15"/>
      <c r="C274" s="15"/>
      <c r="K274" s="15"/>
      <c r="L274" s="15"/>
      <c r="N274" s="15"/>
      <c r="O274" s="15"/>
      <c r="P274" s="15"/>
      <c r="Q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</sheetData>
  <mergeCells count="13">
    <mergeCell ref="E104:G104"/>
    <mergeCell ref="A6:A11"/>
    <mergeCell ref="D24:G24"/>
    <mergeCell ref="J24:J26"/>
    <mergeCell ref="D25:D26"/>
    <mergeCell ref="E25:E26"/>
    <mergeCell ref="F25:F26"/>
    <mergeCell ref="D21:I21"/>
    <mergeCell ref="A33:A37"/>
    <mergeCell ref="D56:D57"/>
    <mergeCell ref="F56:F57"/>
    <mergeCell ref="D58:D59"/>
    <mergeCell ref="F58:F59"/>
  </mergeCells>
  <dataValidations count="10">
    <dataValidation type="list" allowBlank="1" showInputMessage="1" showErrorMessage="1" errorTitle="Ошибка" error="Выберите значение из списка" prompt="Выберите значение из списка" sqref="G11:I11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6">
      <formula1>kind_of_fuels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E4 E13 E15 E17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G57:I57 G59:I59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72:I72 G99:I101">
      <formula1>900</formula1>
    </dataValidation>
    <dataValidation type="decimal" allowBlank="1" showErrorMessage="1" errorTitle="Ошибка" error="Допускается ввод только действительных чисел!" sqref="G64:I6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E2 G61:I61 E62">
      <formula1>900</formula1>
    </dataValidation>
    <dataValidation type="decimal" allowBlank="1" showErrorMessage="1" errorTitle="Ошибка" error="Допускается ввод только действительных чисел!" sqref="G83:I88 G91:I91 G94:I94 G17:I17 G76:I76 G73:I73 G67:I71 G97:I98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G37:I37 G102:I102 F8 G33:I33">
      <formula1>900</formula1>
    </dataValidation>
    <dataValidation type="decimal" allowBlank="1" showErrorMessage="1" errorTitle="Ошибка" error="Допускается ввод только неотрицательных чисел!" sqref="G60:I60 G66:I66 G2:I2 G34:I36 G39:I56 G31:I31 G8:I10 G4:I4 G13:I13 G77:I82 G15:I15 G29:I29 G58:I58 G62:I62">
      <formula1>0</formula1>
      <formula2>9.99999999999999E+23</formula2>
    </dataValidation>
  </dataValidations>
  <hyperlinks>
    <hyperlink ref="I72" location="'Форма 4.3.1'!$I$71" tooltip="Кликните по гиперссылке, чтобы перейти по гиперссылке или отредактировать её" display="https://portal.eias.ru/Portal/DownloadPage.aspx?type=12&amp;guid=562a2745-be49-479d-9bdc-61da7e7b9537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List01_flag_index_1</vt:lpstr>
      <vt:lpstr>List01_flag_index_2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2022-11-25T08:37:01Z</dcterms:modified>
</cp:coreProperties>
</file>